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EsteLivro" defaultThemeVersion="124226"/>
  <mc:AlternateContent xmlns:mc="http://schemas.openxmlformats.org/markup-compatibility/2006">
    <mc:Choice Requires="x15">
      <x15ac:absPath xmlns:x15ac="http://schemas.microsoft.com/office/spreadsheetml/2010/11/ac" url="Z:\07 - RELATÓRIOS CRL\0702 - RELATÓRIOS sobre Negociação Coletiva\Relatório de 2025 (Dados de 2024)\Neg_Col_Num_2024_series_incompleto\Series-2005e2015a2023\"/>
    </mc:Choice>
  </mc:AlternateContent>
  <xr:revisionPtr revIDLastSave="0" documentId="13_ncr:1_{F8C59B3B-CDF3-4D89-ABA8-C9D2C7B199AE}" xr6:coauthVersionLast="36" xr6:coauthVersionMax="47" xr10:uidLastSave="{00000000-0000-0000-0000-000000000000}"/>
  <bookViews>
    <workbookView xWindow="-28920" yWindow="-60" windowWidth="29040" windowHeight="15720" tabRatio="874" xr2:uid="{00000000-000D-0000-FFFF-FFFF00000000}"/>
  </bookViews>
  <sheets>
    <sheet name="indice" sheetId="46" r:id="rId1"/>
    <sheet name="Nota Enquadr." sheetId="115" r:id="rId2"/>
    <sheet name="Q.1.1.1.1" sheetId="44" r:id="rId3"/>
    <sheet name="Q.1.1.1.2" sheetId="45" r:id="rId4"/>
    <sheet name="Q.1.1.1.3" sheetId="47" r:id="rId5"/>
    <sheet name="Q.1.1.1.4" sheetId="166" r:id="rId6"/>
    <sheet name="Q.2.1.1.1" sheetId="50" r:id="rId7"/>
    <sheet name="Q.2.2.1.1" sheetId="82" r:id="rId8"/>
    <sheet name="Q.2.2.2.1" sheetId="122" r:id="rId9"/>
    <sheet name="Q.2.2.2.2" sheetId="123" r:id="rId10"/>
    <sheet name="Q.2.2.3.1" sheetId="117" r:id="rId11"/>
    <sheet name="Q.2.2.3.2" sheetId="118" r:id="rId12"/>
    <sheet name="Q.2.2.3.3" sheetId="119" r:id="rId13"/>
    <sheet name="Q.2.2.3.4" sheetId="120" r:id="rId14"/>
    <sheet name="Q.2.2.4.1" sheetId="168" r:id="rId15"/>
    <sheet name="Q.2.2.4.2" sheetId="83" r:id="rId16"/>
    <sheet name="Q.2.2.4.3" sheetId="116" r:id="rId17"/>
    <sheet name="Q.2.2.4.4" sheetId="167" r:id="rId18"/>
    <sheet name="Q.2.2.4.5" sheetId="121" r:id="rId19"/>
    <sheet name="Q.2.3.1.1" sheetId="128" r:id="rId20"/>
    <sheet name="Q.2.3.1.2" sheetId="129" r:id="rId21"/>
    <sheet name="Q.2.3.1.3" sheetId="130" r:id="rId22"/>
    <sheet name="Q.2.3.1.4" sheetId="131" r:id="rId23"/>
    <sheet name="Q.2.3.1.5" sheetId="132" r:id="rId24"/>
    <sheet name="Q.2.3.2.1" sheetId="37" r:id="rId25"/>
    <sheet name="Q.2.3.2.2" sheetId="67" r:id="rId26"/>
    <sheet name="Q.2.3.2.3" sheetId="48" r:id="rId27"/>
    <sheet name="Q.2.3.2.4" sheetId="68" r:id="rId28"/>
    <sheet name="Q.2.3.3.1" sheetId="66" r:id="rId29"/>
    <sheet name="Q.2.3.3.2" sheetId="12" r:id="rId30"/>
    <sheet name="Q.2.3.3.3" sheetId="49" r:id="rId31"/>
    <sheet name="Q.2.3.3.4" sheetId="24" r:id="rId32"/>
    <sheet name="Q.2.3.4.1" sheetId="38" r:id="rId33"/>
    <sheet name="Q.2.3.4.2" sheetId="13" r:id="rId34"/>
    <sheet name="Q.2.3.5.1" sheetId="63" r:id="rId35"/>
    <sheet name="Q.2.3.5.2" sheetId="64" r:id="rId36"/>
    <sheet name="Q.2.3.5.3" sheetId="65" r:id="rId37"/>
    <sheet name="Q.2.3.6.1" sheetId="59" r:id="rId38"/>
    <sheet name="Q.2.3.6.2" sheetId="60" r:id="rId39"/>
    <sheet name="Q.2.3.6.3" sheetId="61" r:id="rId40"/>
    <sheet name="Q.2.3.6.4" sheetId="62" r:id="rId41"/>
    <sheet name="Q.2.3.7.1" sheetId="56" r:id="rId42"/>
    <sheet name="Q.2.3.7.2" sheetId="57" r:id="rId43"/>
    <sheet name="Q.2.3.7.3" sheetId="58" r:id="rId44"/>
    <sheet name="Q.2.3.8.1" sheetId="42" r:id="rId45"/>
    <sheet name="Q.2.3.8.2" sheetId="54" r:id="rId46"/>
    <sheet name="Q.2.3.8.3" sheetId="55" r:id="rId47"/>
    <sheet name="Q.2.3.9.1" sheetId="43" r:id="rId48"/>
    <sheet name="Q.2.3.9.2" sheetId="53" r:id="rId49"/>
    <sheet name="Q.2.3.9.3" sheetId="52" r:id="rId50"/>
    <sheet name="Q.2.3.9.4" sheetId="51" r:id="rId51"/>
    <sheet name="Q.2.4.1.1" sheetId="70" r:id="rId52"/>
    <sheet name="Q.2.4.1.2" sheetId="71" r:id="rId53"/>
    <sheet name="Q.2.4.1.3" sheetId="76" r:id="rId54"/>
    <sheet name="Q.2.4.1.4" sheetId="73" r:id="rId55"/>
    <sheet name="Q.2.4.2.1" sheetId="72" r:id="rId56"/>
    <sheet name="Q.2.4.2.2" sheetId="74" r:id="rId57"/>
    <sheet name="Q.2.4.2.3" sheetId="78" r:id="rId58"/>
    <sheet name="Q.2.4.3.1" sheetId="75" r:id="rId59"/>
    <sheet name="Q.2.5.1.1" sheetId="77" r:id="rId60"/>
    <sheet name="Q.2.5.1.2" sheetId="79" r:id="rId61"/>
    <sheet name="Q.2.5.1.3" sheetId="80" r:id="rId62"/>
    <sheet name="Q.2.5.1.4" sheetId="81" r:id="rId63"/>
    <sheet name="Q.2.6.1.1" sheetId="133" r:id="rId64"/>
    <sheet name="Q.2.6.1.2" sheetId="134" r:id="rId65"/>
    <sheet name="Q.2.6.1.3" sheetId="135" r:id="rId66"/>
    <sheet name="Q.2.6.2.1" sheetId="137" r:id="rId67"/>
    <sheet name="Q.2.6.2.2" sheetId="138" r:id="rId68"/>
    <sheet name="Q.2.6.3.1" sheetId="139" r:id="rId69"/>
    <sheet name="Q.2.6.3.2" sheetId="140" r:id="rId70"/>
    <sheet name="Q.2.6.4.1" sheetId="136" r:id="rId71"/>
    <sheet name="Q.2.7.1.1" sheetId="146" r:id="rId72"/>
    <sheet name="Q.2.7.1.2" sheetId="141" r:id="rId73"/>
    <sheet name="Q.2.7.1.3" sheetId="142" r:id="rId74"/>
    <sheet name="Q.2.7.2.1" sheetId="143" r:id="rId75"/>
    <sheet name="Q.2.7.2.2" sheetId="144" r:id="rId76"/>
    <sheet name="Q.2.7.2.3" sheetId="145" r:id="rId77"/>
    <sheet name="Q.2.7.3.1" sheetId="147" r:id="rId78"/>
    <sheet name="Q.2.7.3.2" sheetId="148" r:id="rId79"/>
    <sheet name="Q.2.7.3.3" sheetId="149" r:id="rId80"/>
    <sheet name="Q.2.7.4.1" sheetId="150" r:id="rId81"/>
    <sheet name="Q.2.7.4.2" sheetId="151" r:id="rId82"/>
    <sheet name="Q.2.7.4.3" sheetId="152" r:id="rId83"/>
    <sheet name="Q.2.8.1.1" sheetId="153" r:id="rId84"/>
    <sheet name="Q.2.8.1.2" sheetId="154" r:id="rId85"/>
    <sheet name="Q.2.8.1.3" sheetId="155" r:id="rId86"/>
    <sheet name="Q.2.8.2.1" sheetId="156" r:id="rId87"/>
    <sheet name="Q.2.8.2.2" sheetId="157" r:id="rId88"/>
    <sheet name="Q.2.8.2.3" sheetId="158" r:id="rId89"/>
    <sheet name="Q.2.9.1.1" sheetId="159" r:id="rId90"/>
    <sheet name="Q.2.9.1.2" sheetId="160" r:id="rId91"/>
    <sheet name="Q.2.9.1.3" sheetId="161" r:id="rId92"/>
    <sheet name="Q.2.10.1.1" sheetId="162" r:id="rId93"/>
    <sheet name="Q.2.10.1.2" sheetId="163" r:id="rId94"/>
    <sheet name="Q.2.10.1.3" sheetId="164" r:id="rId95"/>
    <sheet name="Q.2.10.1.4" sheetId="165" r:id="rId96"/>
    <sheet name="Glossário" sheetId="169" r:id="rId97"/>
  </sheets>
  <externalReferences>
    <externalReference r:id="rId98"/>
    <externalReference r:id="rId99"/>
  </externalReferences>
  <definedNames>
    <definedName name="_ftn1" localSheetId="1">'Nota Enquadr.'!#REF!</definedName>
    <definedName name="_ftnref1" localSheetId="1">'Nota Enquadr.'!#REF!</definedName>
    <definedName name="_Toc10648442" localSheetId="24">'Q.2.3.2.1'!#REF!</definedName>
    <definedName name="_Toc10648445" localSheetId="31">'Q.2.3.3.4'!#REF!</definedName>
    <definedName name="_Toc106874356" localSheetId="6">'Q.2.1.1.1'!#REF!</definedName>
    <definedName name="descanso" localSheetId="24">'[1]Listas_de Escolhas'!#REF!</definedName>
    <definedName name="descanso" localSheetId="32">'[1]Listas_de Escolhas'!#REF!</definedName>
    <definedName name="descanso">'[1]Listas_de Escolhas'!#REF!</definedName>
    <definedName name="empresas" localSheetId="24">#REF!</definedName>
    <definedName name="empresas" localSheetId="32">#REF!</definedName>
    <definedName name="empresas">#REF!</definedName>
    <definedName name="gráficosbh" localSheetId="24">'[1]Listas_de Escolhas'!#REF!</definedName>
    <definedName name="gráficosbh" localSheetId="32">'[1]Listas_de Escolhas'!#REF!</definedName>
    <definedName name="gráficosbh">'[1]Listas_de Escolhas'!#REF!</definedName>
    <definedName name="s" localSheetId="24">'[1]Listas_de Escolhas'!#REF!</definedName>
    <definedName name="s" localSheetId="32">'[1]Listas_de Escolhas'!#REF!</definedName>
    <definedName name="s">'[1]Listas_de Escolhas'!#REF!</definedName>
    <definedName name="TESTES" localSheetId="24">'[1]Listas_de Escolhas'!#REF!</definedName>
    <definedName name="TESTES" localSheetId="32">'[1]Listas_de Escolhas'!#REF!</definedName>
    <definedName name="TESTES">'[1]Listas_de Escolhas'!#REF!</definedName>
    <definedName name="total" localSheetId="24">#REF!</definedName>
    <definedName name="total" localSheetId="32">#REF!</definedName>
    <definedName name="total">#REF!</definedName>
    <definedName name="versãocompleta" localSheetId="24">'[2]Listas_de Escolhas'!#REF!</definedName>
    <definedName name="versãocompleta" localSheetId="32">'[2]Listas_de Escolhas'!#REF!</definedName>
    <definedName name="versãocompleta">'[2]Listas_de Escolhas'!#REF!</definedName>
  </definedNames>
  <calcPr calcId="191029"/>
</workbook>
</file>

<file path=xl/calcChain.xml><?xml version="1.0" encoding="utf-8"?>
<calcChain xmlns="http://schemas.openxmlformats.org/spreadsheetml/2006/main">
  <c r="L13" i="163" l="1"/>
  <c r="L13" i="162"/>
  <c r="L13" i="160"/>
  <c r="L13" i="159"/>
  <c r="L13" i="157"/>
  <c r="L13" i="156"/>
  <c r="L13" i="154"/>
  <c r="L13" i="153"/>
  <c r="L13" i="151"/>
  <c r="L13" i="150"/>
  <c r="L13" i="148"/>
  <c r="L13" i="147"/>
  <c r="L13" i="144"/>
  <c r="L13" i="143"/>
  <c r="L13" i="141"/>
  <c r="L13" i="146"/>
  <c r="L13" i="140"/>
  <c r="L13" i="139"/>
  <c r="L13" i="138"/>
  <c r="L13" i="137"/>
  <c r="L13" i="134"/>
  <c r="L13" i="133"/>
  <c r="L13" i="79"/>
  <c r="L13" i="77"/>
  <c r="L13" i="75" l="1"/>
  <c r="L13" i="74"/>
  <c r="L13" i="72"/>
  <c r="L13" i="71"/>
  <c r="L13" i="70"/>
  <c r="L13" i="53"/>
  <c r="L13" i="43"/>
  <c r="L13" i="54"/>
  <c r="L13" i="42"/>
  <c r="L13" i="57"/>
  <c r="L13" i="56"/>
  <c r="L13" i="60"/>
  <c r="L13" i="59" l="1"/>
  <c r="L13" i="64"/>
  <c r="L13" i="63"/>
  <c r="L13" i="13"/>
  <c r="L17" i="38"/>
  <c r="L13" i="12"/>
  <c r="L13" i="66"/>
  <c r="L13" i="67" l="1"/>
  <c r="L13" i="37"/>
  <c r="L14" i="131" l="1"/>
  <c r="L14" i="130"/>
  <c r="L13" i="129"/>
  <c r="L13" i="128"/>
  <c r="L18" i="167"/>
  <c r="L12" i="83"/>
  <c r="L18" i="168" l="1"/>
  <c r="L16" i="119" l="1"/>
  <c r="L17" i="118"/>
  <c r="L15" i="117"/>
  <c r="L11" i="123" l="1"/>
  <c r="L13" i="123"/>
  <c r="L11" i="122"/>
  <c r="L13" i="122" s="1"/>
  <c r="L13" i="82" l="1"/>
  <c r="K16" i="167" l="1"/>
  <c r="K13" i="163" l="1"/>
  <c r="K13" i="162"/>
  <c r="K13" i="160"/>
  <c r="K13" i="159"/>
  <c r="K13" i="74" l="1"/>
  <c r="K13" i="72" l="1"/>
  <c r="K13" i="71"/>
  <c r="K13" i="70" l="1"/>
  <c r="K13" i="53" l="1"/>
  <c r="K13" i="43" l="1"/>
  <c r="K13" i="54" l="1"/>
  <c r="K13" i="42" l="1"/>
  <c r="K13" i="56"/>
  <c r="J13" i="56" l="1"/>
  <c r="K13" i="57"/>
  <c r="K13" i="60"/>
  <c r="K13" i="59" l="1"/>
  <c r="K13" i="64"/>
  <c r="K13" i="63"/>
  <c r="K13" i="13"/>
  <c r="K17" i="38"/>
  <c r="K13" i="12" l="1"/>
  <c r="K13" i="66"/>
  <c r="K13" i="75" l="1"/>
  <c r="K13" i="77"/>
  <c r="K13" i="79"/>
  <c r="K13" i="133"/>
  <c r="K13" i="134"/>
  <c r="K13" i="137"/>
  <c r="K13" i="138"/>
  <c r="K13" i="139"/>
  <c r="K13" i="140"/>
  <c r="K13" i="146"/>
  <c r="K13" i="141"/>
  <c r="K13" i="143"/>
  <c r="K13" i="144"/>
  <c r="K13" i="147"/>
  <c r="K13" i="148"/>
  <c r="K13" i="150"/>
  <c r="K13" i="151"/>
  <c r="K13" i="154"/>
  <c r="K13" i="153"/>
  <c r="K13" i="157" l="1"/>
  <c r="K13" i="156"/>
  <c r="K13" i="67"/>
  <c r="K13" i="37" l="1"/>
  <c r="K12" i="131"/>
  <c r="K14" i="131" s="1"/>
  <c r="K12" i="130"/>
  <c r="K14" i="130"/>
  <c r="K11" i="129"/>
  <c r="K13" i="129"/>
  <c r="K11" i="128" l="1"/>
  <c r="K13" i="128" s="1"/>
  <c r="K18" i="167" l="1"/>
  <c r="K12" i="83"/>
  <c r="K18" i="168"/>
  <c r="K16" i="119"/>
  <c r="K15" i="118" l="1"/>
  <c r="K17" i="118" s="1"/>
  <c r="K15" i="117"/>
  <c r="K11" i="123"/>
  <c r="K13" i="123"/>
  <c r="K11" i="122"/>
  <c r="K13" i="122" s="1"/>
  <c r="K13" i="82" l="1"/>
  <c r="K10" i="47" l="1"/>
  <c r="J13" i="160" l="1"/>
  <c r="J13" i="159" l="1"/>
  <c r="J13" i="157" l="1"/>
  <c r="J13" i="156"/>
  <c r="J13" i="154"/>
  <c r="J13" i="153"/>
  <c r="J13" i="151" l="1"/>
  <c r="J13" i="150"/>
  <c r="J13" i="148"/>
  <c r="J13" i="147"/>
  <c r="J13" i="144"/>
  <c r="J13" i="143"/>
  <c r="J13" i="141"/>
  <c r="J13" i="146"/>
  <c r="J13" i="162" l="1"/>
  <c r="J13" i="163"/>
  <c r="J13" i="140"/>
  <c r="J13" i="139"/>
  <c r="J13" i="138"/>
  <c r="J13" i="137"/>
  <c r="J13" i="134"/>
  <c r="J13" i="133"/>
  <c r="J13" i="79" l="1"/>
  <c r="J13" i="77"/>
  <c r="J13" i="75" l="1"/>
  <c r="J13" i="74"/>
  <c r="J13" i="72"/>
  <c r="J13" i="71"/>
  <c r="J13" i="70"/>
  <c r="J13" i="53" l="1"/>
  <c r="J13" i="43" l="1"/>
  <c r="J13" i="42"/>
  <c r="J13" i="54"/>
  <c r="J13" i="57" l="1"/>
  <c r="J13" i="60" l="1"/>
  <c r="J13" i="59"/>
  <c r="J13" i="64"/>
  <c r="J13" i="63"/>
  <c r="J13" i="13"/>
  <c r="J17" i="38"/>
  <c r="J13" i="12"/>
  <c r="J13" i="66"/>
  <c r="J13" i="67"/>
  <c r="J13" i="37" l="1"/>
  <c r="J12" i="131"/>
  <c r="J14" i="131" s="1"/>
  <c r="J12" i="130"/>
  <c r="J14" i="130" s="1"/>
  <c r="J13" i="129"/>
  <c r="J11" i="129"/>
  <c r="J11" i="128" l="1"/>
  <c r="J13" i="128" s="1"/>
  <c r="J18" i="167"/>
  <c r="J12" i="83" l="1"/>
  <c r="J18" i="168"/>
  <c r="J16" i="119" l="1"/>
  <c r="J15" i="118"/>
  <c r="J17" i="118" s="1"/>
  <c r="J15" i="117"/>
  <c r="J11" i="123"/>
  <c r="J13" i="123" s="1"/>
  <c r="J11" i="122"/>
  <c r="J13" i="122" s="1"/>
  <c r="J13" i="82"/>
  <c r="J10" i="47" l="1"/>
  <c r="I13" i="163"/>
  <c r="I11" i="162"/>
  <c r="I13" i="162" s="1"/>
  <c r="I13" i="160"/>
  <c r="I13" i="159"/>
  <c r="I13" i="157"/>
  <c r="I13" i="156"/>
  <c r="I13" i="154"/>
  <c r="I13" i="153"/>
  <c r="I13" i="151"/>
  <c r="I13" i="150"/>
  <c r="I13" i="148"/>
  <c r="I13" i="147"/>
  <c r="I13" i="144"/>
  <c r="I13" i="143"/>
  <c r="I13" i="141"/>
  <c r="I13" i="146"/>
  <c r="I13" i="140"/>
  <c r="I13" i="139"/>
  <c r="I13" i="138"/>
  <c r="I13" i="137"/>
  <c r="I13" i="134"/>
  <c r="I13" i="133"/>
  <c r="I13" i="79"/>
  <c r="I13" i="77"/>
  <c r="I13" i="75"/>
  <c r="I13" i="74"/>
  <c r="I13" i="72"/>
  <c r="I13" i="71"/>
  <c r="I13" i="70" l="1"/>
  <c r="I13" i="53"/>
  <c r="I13" i="43"/>
  <c r="I13" i="54"/>
  <c r="I13" i="42"/>
  <c r="I13" i="57"/>
  <c r="I13" i="56"/>
  <c r="I13" i="60"/>
  <c r="I13" i="59"/>
  <c r="I13" i="64"/>
  <c r="I13" i="63"/>
  <c r="I13" i="13"/>
  <c r="I17" i="38"/>
  <c r="I13" i="12"/>
  <c r="I13" i="66"/>
  <c r="I13" i="67"/>
  <c r="I13" i="37"/>
  <c r="I12" i="131"/>
  <c r="I14" i="131" s="1"/>
  <c r="I12" i="130"/>
  <c r="I14" i="130" s="1"/>
  <c r="I11" i="129"/>
  <c r="I13" i="129" s="1"/>
  <c r="I11" i="128"/>
  <c r="I13" i="128" s="1"/>
  <c r="I16" i="167"/>
  <c r="I18" i="167" s="1"/>
  <c r="I10" i="83"/>
  <c r="I12" i="83" s="1"/>
  <c r="I16" i="168"/>
  <c r="I18" i="168" s="1"/>
  <c r="I16" i="119" l="1"/>
  <c r="I17" i="118"/>
  <c r="I15" i="117"/>
  <c r="I11" i="123"/>
  <c r="I13" i="123" s="1"/>
  <c r="I11" i="122"/>
  <c r="I13" i="122" s="1"/>
  <c r="I11" i="82"/>
  <c r="I13" i="82" s="1"/>
  <c r="I19" i="44" l="1"/>
  <c r="H16" i="168" l="1"/>
  <c r="H18" i="168" s="1"/>
  <c r="G16" i="168"/>
  <c r="G18" i="168" s="1"/>
  <c r="F16" i="168"/>
  <c r="F18" i="168" s="1"/>
  <c r="E16" i="168"/>
  <c r="E18" i="168" s="1"/>
  <c r="D16" i="168"/>
  <c r="D18" i="168" s="1"/>
  <c r="C16" i="168"/>
  <c r="C18" i="168" s="1"/>
  <c r="C18" i="167"/>
  <c r="H16" i="167"/>
  <c r="H18" i="167" s="1"/>
  <c r="G16" i="167"/>
  <c r="G18" i="167" s="1"/>
  <c r="F16" i="167"/>
  <c r="F18" i="167" s="1"/>
  <c r="E16" i="167"/>
  <c r="E18" i="167" s="1"/>
  <c r="D16" i="167"/>
  <c r="D18" i="167" s="1"/>
  <c r="F13" i="157" l="1"/>
  <c r="F13" i="156"/>
  <c r="H11" i="79" l="1"/>
  <c r="H13" i="79" s="1"/>
  <c r="H11" i="77" l="1"/>
  <c r="H13" i="77" s="1"/>
  <c r="H11" i="75" l="1"/>
  <c r="H13" i="75" s="1"/>
  <c r="H11" i="74"/>
  <c r="H13" i="74" s="1"/>
  <c r="H11" i="72"/>
  <c r="H13" i="72" s="1"/>
  <c r="H11" i="71" l="1"/>
  <c r="H13" i="71" s="1"/>
  <c r="H11" i="70"/>
  <c r="H13" i="70" s="1"/>
  <c r="H13" i="53" l="1"/>
  <c r="H13" i="43"/>
  <c r="H13" i="42" l="1"/>
  <c r="H13" i="54"/>
  <c r="H13" i="57" l="1"/>
  <c r="H13" i="56"/>
  <c r="H13" i="60"/>
  <c r="H13" i="59"/>
  <c r="H13" i="64"/>
  <c r="H11" i="63"/>
  <c r="H13" i="63" s="1"/>
  <c r="H13" i="13"/>
  <c r="H17" i="38"/>
  <c r="H13" i="12"/>
  <c r="H13" i="66"/>
  <c r="H13" i="67" l="1"/>
  <c r="H13" i="37"/>
  <c r="H12" i="131"/>
  <c r="H14" i="131" s="1"/>
  <c r="H12" i="130"/>
  <c r="H14" i="130" s="1"/>
  <c r="H11" i="129"/>
  <c r="H13" i="129" s="1"/>
  <c r="H11" i="128" l="1"/>
  <c r="H13" i="128" s="1"/>
  <c r="H10" i="83"/>
  <c r="H12" i="83" s="1"/>
  <c r="H16" i="119"/>
  <c r="H17" i="118"/>
  <c r="H15" i="117"/>
  <c r="H11" i="123" l="1"/>
  <c r="H13" i="123" s="1"/>
  <c r="H11" i="122"/>
  <c r="H13" i="122" s="1"/>
  <c r="H11" i="82"/>
  <c r="H13" i="82" s="1"/>
  <c r="H19" i="44" l="1"/>
  <c r="H11" i="163" l="1"/>
  <c r="H13" i="163" s="1"/>
  <c r="H11" i="162"/>
  <c r="H13" i="162" s="1"/>
  <c r="H11" i="160" l="1"/>
  <c r="H13" i="160" s="1"/>
  <c r="H11" i="159"/>
  <c r="H13" i="159" s="1"/>
  <c r="G11" i="163"/>
  <c r="G13" i="163" s="1"/>
  <c r="F11" i="163"/>
  <c r="F13" i="163" s="1"/>
  <c r="E11" i="163"/>
  <c r="E13" i="163" s="1"/>
  <c r="D11" i="163"/>
  <c r="D13" i="163" s="1"/>
  <c r="G11" i="162"/>
  <c r="G13" i="162" s="1"/>
  <c r="F11" i="162"/>
  <c r="F13" i="162" s="1"/>
  <c r="E11" i="162"/>
  <c r="E13" i="162" s="1"/>
  <c r="D11" i="162"/>
  <c r="D13" i="162" s="1"/>
  <c r="G11" i="160"/>
  <c r="G13" i="160" s="1"/>
  <c r="F11" i="160"/>
  <c r="F13" i="160" s="1"/>
  <c r="E11" i="160"/>
  <c r="E13" i="160" s="1"/>
  <c r="D11" i="160"/>
  <c r="D13" i="160" s="1"/>
  <c r="C11" i="160"/>
  <c r="C13" i="160" s="1"/>
  <c r="G11" i="159"/>
  <c r="G13" i="159" s="1"/>
  <c r="F11" i="159"/>
  <c r="F13" i="159" s="1"/>
  <c r="E11" i="159"/>
  <c r="E13" i="159" s="1"/>
  <c r="D11" i="159"/>
  <c r="D13" i="159" s="1"/>
  <c r="C11" i="159"/>
  <c r="C13" i="159" s="1"/>
  <c r="H11" i="144"/>
  <c r="H13" i="144" s="1"/>
  <c r="H11" i="143"/>
  <c r="H13" i="143" s="1"/>
  <c r="H11" i="141"/>
  <c r="H13" i="141" s="1"/>
  <c r="H11" i="157"/>
  <c r="H13" i="157" s="1"/>
  <c r="H11" i="156"/>
  <c r="H13" i="156" s="1"/>
  <c r="H11" i="154"/>
  <c r="H13" i="154" s="1"/>
  <c r="H11" i="153"/>
  <c r="H13" i="153" s="1"/>
  <c r="H11" i="151"/>
  <c r="H13" i="151" s="1"/>
  <c r="H11" i="148"/>
  <c r="H13" i="148" s="1"/>
  <c r="H11" i="147" l="1"/>
  <c r="H13" i="147" s="1"/>
  <c r="H11" i="150"/>
  <c r="H13" i="150" s="1"/>
  <c r="H11" i="146" l="1"/>
  <c r="H13" i="146" s="1"/>
  <c r="G11" i="157"/>
  <c r="G13" i="157" s="1"/>
  <c r="G11" i="156"/>
  <c r="G13" i="156" s="1"/>
  <c r="G11" i="154"/>
  <c r="G13" i="154" s="1"/>
  <c r="F11" i="154"/>
  <c r="F13" i="154" s="1"/>
  <c r="E11" i="154"/>
  <c r="E13" i="154" s="1"/>
  <c r="G11" i="153"/>
  <c r="G13" i="153" s="1"/>
  <c r="F11" i="153"/>
  <c r="F13" i="153" s="1"/>
  <c r="E11" i="153"/>
  <c r="E13" i="153" s="1"/>
  <c r="G11" i="151"/>
  <c r="G13" i="151" s="1"/>
  <c r="F11" i="151"/>
  <c r="F13" i="151" s="1"/>
  <c r="E11" i="151"/>
  <c r="E13" i="151" s="1"/>
  <c r="G11" i="150"/>
  <c r="G13" i="150" s="1"/>
  <c r="F11" i="150"/>
  <c r="F13" i="150" s="1"/>
  <c r="E11" i="150"/>
  <c r="E13" i="150" s="1"/>
  <c r="G11" i="148"/>
  <c r="G13" i="148" s="1"/>
  <c r="F11" i="148"/>
  <c r="F13" i="148" s="1"/>
  <c r="E11" i="148"/>
  <c r="E13" i="148" s="1"/>
  <c r="G11" i="147"/>
  <c r="G13" i="147" s="1"/>
  <c r="F11" i="147"/>
  <c r="F13" i="147" s="1"/>
  <c r="E11" i="147"/>
  <c r="E13" i="147" s="1"/>
  <c r="G11" i="146"/>
  <c r="G13" i="146" s="1"/>
  <c r="F11" i="146"/>
  <c r="F13" i="146" s="1"/>
  <c r="E11" i="146"/>
  <c r="E13" i="146" s="1"/>
  <c r="D11" i="146"/>
  <c r="D13" i="146" s="1"/>
  <c r="G11" i="144"/>
  <c r="G13" i="144" s="1"/>
  <c r="F11" i="144"/>
  <c r="F13" i="144" s="1"/>
  <c r="E11" i="144"/>
  <c r="E13" i="144" s="1"/>
  <c r="G11" i="143"/>
  <c r="G13" i="143" s="1"/>
  <c r="F11" i="143"/>
  <c r="F13" i="143" s="1"/>
  <c r="E11" i="143"/>
  <c r="E13" i="143" s="1"/>
  <c r="G11" i="141"/>
  <c r="G13" i="141" s="1"/>
  <c r="F11" i="141"/>
  <c r="F13" i="141" s="1"/>
  <c r="E11" i="141"/>
  <c r="E13" i="141" s="1"/>
  <c r="D11" i="141"/>
  <c r="D13" i="141" s="1"/>
  <c r="H11" i="140" l="1"/>
  <c r="H13" i="140" s="1"/>
  <c r="H13" i="139"/>
  <c r="H11" i="138"/>
  <c r="H13" i="138" s="1"/>
  <c r="H11" i="137" l="1"/>
  <c r="H13" i="137" s="1"/>
  <c r="H13" i="134"/>
  <c r="H13" i="133"/>
  <c r="G11" i="140"/>
  <c r="G13" i="140" s="1"/>
  <c r="F11" i="140"/>
  <c r="F13" i="140" s="1"/>
  <c r="E11" i="140"/>
  <c r="E13" i="140" s="1"/>
  <c r="D11" i="140"/>
  <c r="D13" i="140" s="1"/>
  <c r="C11" i="140"/>
  <c r="C13" i="140" s="1"/>
  <c r="G13" i="139"/>
  <c r="F11" i="139"/>
  <c r="F13" i="139" s="1"/>
  <c r="E11" i="139"/>
  <c r="E13" i="139" s="1"/>
  <c r="D11" i="139"/>
  <c r="D13" i="139" s="1"/>
  <c r="C11" i="139"/>
  <c r="C13" i="139" s="1"/>
  <c r="G11" i="138"/>
  <c r="G13" i="138" s="1"/>
  <c r="F11" i="138"/>
  <c r="F13" i="138" s="1"/>
  <c r="E11" i="138"/>
  <c r="E13" i="138" s="1"/>
  <c r="D11" i="138"/>
  <c r="D13" i="138" s="1"/>
  <c r="C11" i="138"/>
  <c r="C13" i="138" s="1"/>
  <c r="G11" i="137"/>
  <c r="G13" i="137" s="1"/>
  <c r="F11" i="137"/>
  <c r="F13" i="137" s="1"/>
  <c r="E11" i="137"/>
  <c r="E13" i="137" s="1"/>
  <c r="D11" i="137"/>
  <c r="D13" i="137" s="1"/>
  <c r="C11" i="137"/>
  <c r="C13" i="137" s="1"/>
  <c r="G13" i="134"/>
  <c r="F13" i="134"/>
  <c r="E11" i="134"/>
  <c r="E13" i="134" s="1"/>
  <c r="D11" i="134"/>
  <c r="D13" i="134" s="1"/>
  <c r="G13" i="133"/>
  <c r="F13" i="133"/>
  <c r="E11" i="133"/>
  <c r="E13" i="133" s="1"/>
  <c r="D11" i="133"/>
  <c r="D13" i="133" s="1"/>
  <c r="G12" i="131"/>
  <c r="G14" i="131" s="1"/>
  <c r="F12" i="131"/>
  <c r="F14" i="131" s="1"/>
  <c r="E12" i="131"/>
  <c r="E14" i="131" s="1"/>
  <c r="D12" i="131"/>
  <c r="D14" i="131" s="1"/>
  <c r="G12" i="130"/>
  <c r="G14" i="130" s="1"/>
  <c r="F12" i="130"/>
  <c r="F14" i="130" s="1"/>
  <c r="E12" i="130"/>
  <c r="E14" i="130" s="1"/>
  <c r="D12" i="130"/>
  <c r="D14" i="130" s="1"/>
  <c r="G11" i="129"/>
  <c r="G13" i="129" s="1"/>
  <c r="F11" i="129"/>
  <c r="F13" i="129" s="1"/>
  <c r="E11" i="129"/>
  <c r="E13" i="129" s="1"/>
  <c r="D11" i="129"/>
  <c r="D13" i="129" s="1"/>
  <c r="G11" i="128"/>
  <c r="G13" i="128" s="1"/>
  <c r="F11" i="128"/>
  <c r="F13" i="128" s="1"/>
  <c r="E11" i="128"/>
  <c r="E13" i="128" s="1"/>
  <c r="D11" i="128"/>
  <c r="D13" i="128" s="1"/>
  <c r="G11" i="123" l="1"/>
  <c r="G13" i="123" s="1"/>
  <c r="F11" i="123"/>
  <c r="F13" i="123" s="1"/>
  <c r="E11" i="123"/>
  <c r="E13" i="123" s="1"/>
  <c r="D11" i="123"/>
  <c r="D13" i="123" s="1"/>
  <c r="C11" i="123"/>
  <c r="C13" i="123" s="1"/>
  <c r="G11" i="122" l="1"/>
  <c r="G13" i="122" s="1"/>
  <c r="F11" i="122"/>
  <c r="F13" i="122" s="1"/>
  <c r="E11" i="122"/>
  <c r="E13" i="122" s="1"/>
  <c r="D11" i="122"/>
  <c r="D13" i="122" s="1"/>
  <c r="C11" i="122"/>
  <c r="C13" i="122" s="1"/>
  <c r="G16" i="119" l="1"/>
  <c r="F16" i="119"/>
  <c r="E16" i="119"/>
  <c r="D16" i="119"/>
  <c r="C16" i="119"/>
  <c r="D15" i="117"/>
  <c r="E15" i="117"/>
  <c r="F15" i="117"/>
  <c r="G15" i="117"/>
  <c r="C15" i="117"/>
  <c r="D17" i="118"/>
  <c r="E17" i="118"/>
  <c r="G17" i="118"/>
  <c r="C17" i="118"/>
  <c r="F15" i="118"/>
  <c r="F17" i="118" l="1"/>
  <c r="G10" i="83" l="1"/>
  <c r="G12" i="83" s="1"/>
  <c r="F10" i="83"/>
  <c r="F12" i="83" s="1"/>
  <c r="E10" i="83"/>
  <c r="E12" i="83" s="1"/>
  <c r="D10" i="83"/>
  <c r="D12" i="83" s="1"/>
  <c r="C12" i="83"/>
  <c r="G11" i="82" l="1"/>
  <c r="G13" i="82" s="1"/>
  <c r="F11" i="82"/>
  <c r="F13" i="82" s="1"/>
  <c r="E11" i="82"/>
  <c r="E13" i="82" s="1"/>
  <c r="D11" i="82"/>
  <c r="D13" i="82" s="1"/>
  <c r="C11" i="82"/>
  <c r="C13" i="82" s="1"/>
  <c r="G11" i="79" l="1"/>
  <c r="G13" i="79" s="1"/>
  <c r="F11" i="79"/>
  <c r="F13" i="79" s="1"/>
  <c r="E11" i="79"/>
  <c r="E13" i="79" s="1"/>
  <c r="D11" i="79"/>
  <c r="D13" i="79" s="1"/>
  <c r="C11" i="79"/>
  <c r="C13" i="79" s="1"/>
  <c r="G11" i="77" l="1"/>
  <c r="G13" i="77" s="1"/>
  <c r="F11" i="77"/>
  <c r="F13" i="77" s="1"/>
  <c r="E11" i="77"/>
  <c r="E13" i="77" s="1"/>
  <c r="D11" i="77"/>
  <c r="D13" i="77" s="1"/>
  <c r="C11" i="77"/>
  <c r="C13" i="77" s="1"/>
  <c r="G11" i="75" l="1"/>
  <c r="G13" i="75" s="1"/>
  <c r="F11" i="75"/>
  <c r="F13" i="75" s="1"/>
  <c r="E11" i="75"/>
  <c r="E13" i="75" s="1"/>
  <c r="D11" i="75"/>
  <c r="D13" i="75" s="1"/>
  <c r="C11" i="75"/>
  <c r="C13" i="75" s="1"/>
  <c r="G11" i="74"/>
  <c r="G13" i="74" s="1"/>
  <c r="F11" i="74"/>
  <c r="F13" i="74" s="1"/>
  <c r="E11" i="74"/>
  <c r="E13" i="74" s="1"/>
  <c r="D11" i="74"/>
  <c r="D13" i="74" s="1"/>
  <c r="C11" i="74"/>
  <c r="C13" i="74" s="1"/>
  <c r="G11" i="72"/>
  <c r="G13" i="72" s="1"/>
  <c r="F11" i="72"/>
  <c r="F13" i="72" s="1"/>
  <c r="E11" i="72"/>
  <c r="E13" i="72" s="1"/>
  <c r="D11" i="72"/>
  <c r="D13" i="72" s="1"/>
  <c r="C11" i="72"/>
  <c r="C13" i="72" s="1"/>
  <c r="C11" i="70" l="1"/>
  <c r="C13" i="70" s="1"/>
  <c r="D11" i="70"/>
  <c r="D13" i="70" s="1"/>
  <c r="E11" i="70"/>
  <c r="E13" i="70" s="1"/>
  <c r="F11" i="70"/>
  <c r="F13" i="70" s="1"/>
  <c r="G11" i="70"/>
  <c r="G13" i="70" s="1"/>
  <c r="G11" i="71"/>
  <c r="G13" i="71" s="1"/>
  <c r="C11" i="71"/>
  <c r="C13" i="71" s="1"/>
  <c r="D11" i="71"/>
  <c r="D13" i="71" s="1"/>
  <c r="E11" i="71"/>
  <c r="F11" i="71"/>
  <c r="F13" i="71" s="1"/>
  <c r="E13" i="71"/>
  <c r="G13" i="67" l="1"/>
  <c r="F13" i="67"/>
  <c r="E13" i="67"/>
  <c r="D13" i="67"/>
  <c r="C13" i="67"/>
  <c r="G13" i="66"/>
  <c r="F13" i="66"/>
  <c r="E13" i="66"/>
  <c r="D13" i="66"/>
  <c r="C13" i="66"/>
  <c r="F13" i="64"/>
  <c r="E13" i="64"/>
  <c r="D13" i="64"/>
  <c r="C13" i="64"/>
  <c r="G13" i="64"/>
  <c r="F13" i="63"/>
  <c r="E13" i="63"/>
  <c r="D13" i="63"/>
  <c r="C13" i="63"/>
  <c r="G11" i="63"/>
  <c r="G13" i="63" s="1"/>
  <c r="G13" i="60"/>
  <c r="F13" i="60"/>
  <c r="E13" i="60"/>
  <c r="D13" i="60"/>
  <c r="C13" i="60"/>
  <c r="G13" i="59"/>
  <c r="F13" i="59"/>
  <c r="E13" i="59"/>
  <c r="D13" i="59"/>
  <c r="C13" i="59"/>
  <c r="G13" i="57"/>
  <c r="F13" i="57"/>
  <c r="E13" i="57"/>
  <c r="D13" i="57"/>
  <c r="C13" i="57"/>
  <c r="G13" i="56"/>
  <c r="F13" i="56"/>
  <c r="E13" i="56"/>
  <c r="D13" i="56"/>
  <c r="C13" i="56"/>
  <c r="G13" i="54"/>
  <c r="F13" i="54"/>
  <c r="E13" i="54"/>
  <c r="G13" i="53"/>
  <c r="F13" i="53"/>
  <c r="E13" i="53"/>
  <c r="D13" i="53"/>
  <c r="C13" i="53"/>
  <c r="G17" i="38" l="1"/>
  <c r="F17" i="38"/>
  <c r="E17" i="38"/>
  <c r="D17" i="38"/>
  <c r="C17" i="38"/>
  <c r="C10" i="47"/>
  <c r="D10" i="47"/>
  <c r="E10" i="47"/>
  <c r="G13" i="12" l="1"/>
  <c r="F13" i="12"/>
  <c r="E13" i="12"/>
  <c r="D13" i="12"/>
  <c r="C13" i="12"/>
  <c r="C13" i="43"/>
  <c r="D13" i="43" l="1"/>
  <c r="E13" i="43"/>
  <c r="F13" i="43"/>
  <c r="G13" i="43"/>
  <c r="E13" i="42"/>
  <c r="F13" i="42"/>
  <c r="G13" i="42"/>
  <c r="C13" i="37"/>
  <c r="D13" i="37"/>
  <c r="E13" i="37"/>
  <c r="F13" i="37"/>
  <c r="G13" i="37"/>
  <c r="C13" i="13" l="1"/>
  <c r="D13" i="13"/>
  <c r="E13" i="13"/>
  <c r="F13" i="13"/>
  <c r="G13" i="13"/>
</calcChain>
</file>

<file path=xl/sharedStrings.xml><?xml version="1.0" encoding="utf-8"?>
<sst xmlns="http://schemas.openxmlformats.org/spreadsheetml/2006/main" count="2731" uniqueCount="867">
  <si>
    <t>1ª convenção</t>
  </si>
  <si>
    <t>Total</t>
  </si>
  <si>
    <t>Acordo de Empresa</t>
  </si>
  <si>
    <t>Contrato Coletivo</t>
  </si>
  <si>
    <t>Adaptabilidade</t>
  </si>
  <si>
    <t>Acordo Coletivo</t>
  </si>
  <si>
    <t>Adaptabilidade (apenas)</t>
  </si>
  <si>
    <t>Ano</t>
  </si>
  <si>
    <t>3 horas</t>
  </si>
  <si>
    <t>4 horas</t>
  </si>
  <si>
    <t>&lt; 160 horas</t>
  </si>
  <si>
    <t>≥ 160 e ≤ 180 horas</t>
  </si>
  <si>
    <t>&gt; 180 horas</t>
  </si>
  <si>
    <t>= 60 horas</t>
  </si>
  <si>
    <t>Fonte(s): CRL / BTE online (https://www.crlaborais.pt || http://bte.gep.mtsss.gov.pt)</t>
  </si>
  <si>
    <t xml:space="preserve"> </t>
  </si>
  <si>
    <t xml:space="preserve">Total </t>
  </si>
  <si>
    <t>21/240</t>
  </si>
  <si>
    <t xml:space="preserve"> (%)  do universo de convenções</t>
  </si>
  <si>
    <t>Período normal de trabalho
(horas/semana)</t>
  </si>
  <si>
    <t>..</t>
  </si>
  <si>
    <t>Período normal de trabalho
(horas/ano)</t>
  </si>
  <si>
    <t>≥ 40 e &lt; 60 horas</t>
  </si>
  <si>
    <t>22/208</t>
  </si>
  <si>
    <t>15/146</t>
  </si>
  <si>
    <t>25/138</t>
  </si>
  <si>
    <t>24/220</t>
  </si>
  <si>
    <t>Total  de convenções</t>
  </si>
  <si>
    <t>Acordo</t>
  </si>
  <si>
    <t>Possibilidade de dispensa</t>
  </si>
  <si>
    <t>Subsídio de disponibilidade</t>
  </si>
  <si>
    <t>23/220</t>
  </si>
  <si>
    <t>24/208</t>
  </si>
  <si>
    <t>13/138</t>
  </si>
  <si>
    <t>23/146</t>
  </si>
  <si>
    <t>27/240</t>
  </si>
  <si>
    <t>subtipo</t>
  </si>
  <si>
    <t>tipo</t>
  </si>
  <si>
    <t>138</t>
  </si>
  <si>
    <t>146</t>
  </si>
  <si>
    <t>208</t>
  </si>
  <si>
    <t>220</t>
  </si>
  <si>
    <t xml:space="preserve">subtipo </t>
  </si>
  <si>
    <t xml:space="preserve">tipo </t>
  </si>
  <si>
    <t>Total  de convenções/ano</t>
  </si>
  <si>
    <t>56/240</t>
  </si>
  <si>
    <t>Acréscimo remuneratório p/ prestação de trabalho efetivo</t>
  </si>
  <si>
    <t>comparação de convenção face à versão anterior</t>
  </si>
  <si>
    <t>18/240</t>
  </si>
  <si>
    <t>(a) Total</t>
  </si>
  <si>
    <t>(b) Total</t>
  </si>
  <si>
    <t>Fonte: CRL / BTE online (https://www.crlaborais.pt || http://bte.gep.mtsss.gov.pt)</t>
  </si>
  <si>
    <t>Revisão parcial</t>
  </si>
  <si>
    <t>Revisão global</t>
  </si>
  <si>
    <t>17/146</t>
  </si>
  <si>
    <t>37/220</t>
  </si>
  <si>
    <t>41/208</t>
  </si>
  <si>
    <t>27/138</t>
  </si>
  <si>
    <t xml:space="preserve">conteúdo igual </t>
  </si>
  <si>
    <t>conteúdo alterado</t>
  </si>
  <si>
    <t xml:space="preserve">conteúdo novo </t>
  </si>
  <si>
    <t>3/138</t>
  </si>
  <si>
    <t>4/146</t>
  </si>
  <si>
    <t>5/208</t>
  </si>
  <si>
    <t>4/220</t>
  </si>
  <si>
    <t>3/240</t>
  </si>
  <si>
    <t>Total  de convenções /ano</t>
  </si>
  <si>
    <t>comparação da convenção face à versão anterior</t>
  </si>
  <si>
    <t>67/146</t>
  </si>
  <si>
    <t>62/138</t>
  </si>
  <si>
    <t>89/208</t>
  </si>
  <si>
    <t>97/220</t>
  </si>
  <si>
    <t>91/240</t>
  </si>
  <si>
    <t>38/220</t>
  </si>
  <si>
    <t>29/208</t>
  </si>
  <si>
    <t>56/208</t>
  </si>
  <si>
    <t>65/220</t>
  </si>
  <si>
    <t>37/138</t>
  </si>
  <si>
    <t>38/146</t>
  </si>
  <si>
    <t>.. /138</t>
  </si>
  <si>
    <t>.. /146</t>
  </si>
  <si>
    <t>.. Dados não recolhidos</t>
  </si>
  <si>
    <t xml:space="preserve"> tipo</t>
  </si>
  <si>
    <t>≤ 2 horas</t>
  </si>
  <si>
    <t>CT</t>
  </si>
  <si>
    <t>&lt; 50 horas</t>
  </si>
  <si>
    <t>≤ 4 meses</t>
  </si>
  <si>
    <t>= 12 meses</t>
  </si>
  <si>
    <t>C. Direcção ou chefia (…) art.218.º, 1. a) CT</t>
  </si>
  <si>
    <t>T. Preparatórios (…) art.218.º, 1. b) CT</t>
  </si>
  <si>
    <t>Atividade fora do estabelecimento (…) art.218.º, 1. c) CT</t>
  </si>
  <si>
    <t>Atividade com grande autonomia e responsabilidade</t>
  </si>
  <si>
    <t>Acidente de trabalho / Doença profissional</t>
  </si>
  <si>
    <t>Adesão individual</t>
  </si>
  <si>
    <t>Admissão</t>
  </si>
  <si>
    <t>Âmbito geográfico</t>
  </si>
  <si>
    <t>Assédio moral</t>
  </si>
  <si>
    <t>Atividade sindical</t>
  </si>
  <si>
    <t>Avaliação de desempenho</t>
  </si>
  <si>
    <t>Cedência ocasional</t>
  </si>
  <si>
    <t>Cessação do contrato de trabalho</t>
  </si>
  <si>
    <t>Comissão de serviço</t>
  </si>
  <si>
    <t>Contrato de trabalho a tempo parcial</t>
  </si>
  <si>
    <t>Contrato de trabalho a termo</t>
  </si>
  <si>
    <t>Descanso semanal</t>
  </si>
  <si>
    <t>Deslocações</t>
  </si>
  <si>
    <t>Direitos, deveres e garantias das partes</t>
  </si>
  <si>
    <t>Faltas</t>
  </si>
  <si>
    <t>Feriados</t>
  </si>
  <si>
    <t>Férias</t>
  </si>
  <si>
    <t>Formação profissional</t>
  </si>
  <si>
    <t>Greve / Serviços mínimos</t>
  </si>
  <si>
    <t>Igualdade e não discriminação</t>
  </si>
  <si>
    <t>Licenças</t>
  </si>
  <si>
    <t>Local de trabalho / Transferências</t>
  </si>
  <si>
    <t>Mobilidade funcional</t>
  </si>
  <si>
    <t>Parentalidade</t>
  </si>
  <si>
    <t>Período Experimental</t>
  </si>
  <si>
    <t>Poder disciplinar</t>
  </si>
  <si>
    <t>Prestações sociais complementares</t>
  </si>
  <si>
    <t>Protocolos /regulamentos</t>
  </si>
  <si>
    <t>Regalias anteriores</t>
  </si>
  <si>
    <t>Retribuição e outras prestações pecuniárias</t>
  </si>
  <si>
    <t>Segurança e saúde</t>
  </si>
  <si>
    <t>Tempo de trabalho</t>
  </si>
  <si>
    <t>Tempo de Trabalho / Adaptabilidade</t>
  </si>
  <si>
    <t>Tempo de trabalho / Noturno</t>
  </si>
  <si>
    <t>Tempo de trabalho / Turnos</t>
  </si>
  <si>
    <t xml:space="preserve">Tempo de trabalho /Direito à desconexão </t>
  </si>
  <si>
    <t xml:space="preserve">Tempo de trabalho /Disponibilidade </t>
  </si>
  <si>
    <t>Trabalhador estudante</t>
  </si>
  <si>
    <t>Trabalho de menores</t>
  </si>
  <si>
    <t>Trabalho intermitente</t>
  </si>
  <si>
    <t>Transmissão de empresa ou estabelecimento</t>
  </si>
  <si>
    <t>Vigência</t>
  </si>
  <si>
    <t xml:space="preserve">Vigência / caducidade e efeitos dela decorrentes  </t>
  </si>
  <si>
    <t>TEMAS</t>
  </si>
  <si>
    <t>Outras situações</t>
  </si>
  <si>
    <t>Destinatários</t>
  </si>
  <si>
    <t>(%)  do universo de convenções</t>
  </si>
  <si>
    <t xml:space="preserve">revisão parcial </t>
  </si>
  <si>
    <t xml:space="preserve">revisão global </t>
  </si>
  <si>
    <t>1 -  A NEGOCIAÇÃO COLETIVA EM TERMOS QUANTITATIVOS                                                                                                                                                                    </t>
  </si>
  <si>
    <t>2 -  CONTEÚDOS DAS CONVENÇÕES COLETIVAS                                                                                                                                                               </t>
  </si>
  <si>
    <t>Obrigação da empresa pagar o  transporte</t>
  </si>
  <si>
    <t>Todos os trabalhadores por acordo</t>
  </si>
  <si>
    <t>Conteúdo desagregado</t>
  </si>
  <si>
    <t>Q</t>
  </si>
  <si>
    <t>Direitos de personalidade</t>
  </si>
  <si>
    <t>4  (*)</t>
  </si>
  <si>
    <t xml:space="preserve">Total de convenções publicadas/ano: </t>
  </si>
  <si>
    <t>FP.SST</t>
  </si>
  <si>
    <t>FP dentro ou fora do HT</t>
  </si>
  <si>
    <t>Fora HT</t>
  </si>
  <si>
    <t>Dias de descanso</t>
  </si>
  <si>
    <t>Dentro HT</t>
  </si>
  <si>
    <t>77/220</t>
  </si>
  <si>
    <t>65/208</t>
  </si>
  <si>
    <t>77/240</t>
  </si>
  <si>
    <t>50/146</t>
  </si>
  <si>
    <t>42/146</t>
  </si>
  <si>
    <t>62/208</t>
  </si>
  <si>
    <t>32/138</t>
  </si>
  <si>
    <t>36/138</t>
  </si>
  <si>
    <t>Direito de reunião com os orgãos de gestão da empresa</t>
  </si>
  <si>
    <t>Direito de reunião no local de trabalho</t>
  </si>
  <si>
    <t>Direito a instalações</t>
  </si>
  <si>
    <t>Direito de afixação e distribuição de informação</t>
  </si>
  <si>
    <t>Direito a informação e consulta</t>
  </si>
  <si>
    <t>Crédito de horas</t>
  </si>
  <si>
    <t>74/240</t>
  </si>
  <si>
    <t>63/208</t>
  </si>
  <si>
    <t>90/220</t>
  </si>
  <si>
    <t>45/146</t>
  </si>
  <si>
    <t>35/138</t>
  </si>
  <si>
    <r>
      <rPr>
        <sz val="11"/>
        <color theme="1"/>
        <rFont val="Calibri"/>
        <family val="2"/>
        <scheme val="minor"/>
      </rPr>
      <t>..</t>
    </r>
    <r>
      <rPr>
        <sz val="9"/>
        <color theme="1"/>
        <rFont val="Calibri"/>
        <family val="2"/>
        <scheme val="minor"/>
      </rPr>
      <t xml:space="preserve"> Dados não recolhidos</t>
    </r>
  </si>
  <si>
    <t>M</t>
  </si>
  <si>
    <t>N</t>
  </si>
  <si>
    <t>O</t>
  </si>
  <si>
    <t>47/240</t>
  </si>
  <si>
    <t>Total  de convenções / ano</t>
  </si>
  <si>
    <t>Âmbito geográfico das convenções</t>
  </si>
  <si>
    <t>Nacional</t>
  </si>
  <si>
    <t>Cláusulas de articulação de várias convenções coletivas</t>
  </si>
  <si>
    <t>Abrangência</t>
  </si>
  <si>
    <t>4/240</t>
  </si>
  <si>
    <t>10/220</t>
  </si>
  <si>
    <t xml:space="preserve"> /138</t>
  </si>
  <si>
    <t xml:space="preserve"> /146</t>
  </si>
  <si>
    <t>&lt; 12 meses</t>
  </si>
  <si>
    <t>12 &lt; 24 meses</t>
  </si>
  <si>
    <t>24 &lt; 48 meses</t>
  </si>
  <si>
    <t>48 &lt; 96 meses</t>
  </si>
  <si>
    <t>= &gt; 96 meses</t>
  </si>
  <si>
    <t>&gt; 12 e &lt;= 24 meses</t>
  </si>
  <si>
    <t>&gt; 24 e &lt;= 36 meses</t>
  </si>
  <si>
    <t>&gt; 48 meses</t>
  </si>
  <si>
    <t>&gt; 36 e &lt;= 48 meses</t>
  </si>
  <si>
    <t>Sobrevigência</t>
  </si>
  <si>
    <t>Previsão expressa</t>
  </si>
  <si>
    <t>Efeitos</t>
  </si>
  <si>
    <t>conteúdo igual</t>
  </si>
  <si>
    <t>conteúdo novo</t>
  </si>
  <si>
    <t>Comparação com a convenção anterior</t>
  </si>
  <si>
    <t>24/146</t>
  </si>
  <si>
    <t>30/220</t>
  </si>
  <si>
    <t>5/220</t>
  </si>
  <si>
    <t>&lt;= 12 meses</t>
  </si>
  <si>
    <t>28/240</t>
  </si>
  <si>
    <t>11/240</t>
  </si>
  <si>
    <t>9/220</t>
  </si>
  <si>
    <t>Banco de horas</t>
  </si>
  <si>
    <t>Horários flexíveis</t>
  </si>
  <si>
    <t>PNT</t>
  </si>
  <si>
    <t>Trab. a tempo parcial</t>
  </si>
  <si>
    <t xml:space="preserve"> Meios de comunicação eletrónica</t>
  </si>
  <si>
    <t>Processo individual e dados de trabalhadores e de outros</t>
  </si>
  <si>
    <t xml:space="preserve"> Teletrabalho</t>
  </si>
  <si>
    <t>Teletrabalho</t>
  </si>
  <si>
    <t>12/240</t>
  </si>
  <si>
    <t>6/240</t>
  </si>
  <si>
    <t xml:space="preserve"> 15/208</t>
  </si>
  <si>
    <t>16/220</t>
  </si>
  <si>
    <t>39/240</t>
  </si>
  <si>
    <t>49/220</t>
  </si>
  <si>
    <t>Situação familiar ou pessoal do trabalhador</t>
  </si>
  <si>
    <t>Filhos</t>
  </si>
  <si>
    <t>Creche</t>
  </si>
  <si>
    <t>Apoio escolar</t>
  </si>
  <si>
    <t>Seguros de vida</t>
  </si>
  <si>
    <t>Complementos sociais</t>
  </si>
  <si>
    <t>Reforma</t>
  </si>
  <si>
    <t>Subsídio de doença</t>
  </si>
  <si>
    <t>Seguros de saúde</t>
  </si>
  <si>
    <t>70/208</t>
  </si>
  <si>
    <t>66/220</t>
  </si>
  <si>
    <t>78/240</t>
  </si>
  <si>
    <t>37/146</t>
  </si>
  <si>
    <t>total</t>
  </si>
  <si>
    <t xml:space="preserve"> ../138</t>
  </si>
  <si>
    <t>PNT tempo completo</t>
  </si>
  <si>
    <t>Duração do período anual de férias</t>
  </si>
  <si>
    <t>Sem majoração</t>
  </si>
  <si>
    <t xml:space="preserve"> Com majoração</t>
  </si>
  <si>
    <t>Convenções que regulam férias por número de dias</t>
  </si>
  <si>
    <t>../138</t>
  </si>
  <si>
    <t>60/146</t>
  </si>
  <si>
    <t>81/208</t>
  </si>
  <si>
    <t>91/220</t>
  </si>
  <si>
    <t>81/240</t>
  </si>
  <si>
    <t>3 /146</t>
  </si>
  <si>
    <t>16/240</t>
  </si>
  <si>
    <t>10 /208</t>
  </si>
  <si>
    <t>15/220</t>
  </si>
  <si>
    <t>10/240</t>
  </si>
  <si>
    <t>4/208</t>
  </si>
  <si>
    <t>3/220</t>
  </si>
  <si>
    <t>2/240</t>
  </si>
  <si>
    <t>8/208</t>
  </si>
  <si>
    <t>44/220</t>
  </si>
  <si>
    <t>41/240</t>
  </si>
  <si>
    <t>6/208</t>
  </si>
  <si>
    <t>Q.70 e 71</t>
  </si>
  <si>
    <t>3/169</t>
  </si>
  <si>
    <t>5/169</t>
  </si>
  <si>
    <t>18/169</t>
  </si>
  <si>
    <t>12/169</t>
  </si>
  <si>
    <t>40/169</t>
  </si>
  <si>
    <t>Apoios sociais complementares</t>
  </si>
  <si>
    <t>27/169</t>
  </si>
  <si>
    <t>21/169</t>
  </si>
  <si>
    <t>2020:  Há 8 revisões parciais que regulam apenas majorações.</t>
  </si>
  <si>
    <t>83/169</t>
  </si>
  <si>
    <t>Banco de Horas</t>
  </si>
  <si>
    <t>Acréscimos *
(horas/dia)</t>
  </si>
  <si>
    <t>≤ 40 horas</t>
  </si>
  <si>
    <t>&lt;= 2 horas</t>
  </si>
  <si>
    <t>4/169</t>
  </si>
  <si>
    <t>17/169</t>
  </si>
  <si>
    <t>66/169</t>
  </si>
  <si>
    <t>24/169</t>
  </si>
  <si>
    <t>44/169</t>
  </si>
  <si>
    <t>69/169</t>
  </si>
  <si>
    <t>42/169</t>
  </si>
  <si>
    <t>59/169</t>
  </si>
  <si>
    <t>26/169</t>
  </si>
  <si>
    <r>
      <t xml:space="preserve">TOTAL  </t>
    </r>
    <r>
      <rPr>
        <sz val="12"/>
        <color theme="1"/>
        <rFont val="Calibri"/>
        <family val="2"/>
        <scheme val="minor"/>
      </rPr>
      <t>(a) + (b)</t>
    </r>
  </si>
  <si>
    <t>Convenções publicadas</t>
  </si>
  <si>
    <t>Trabalhadores potencialmente abrangidos por convenções</t>
  </si>
  <si>
    <t xml:space="preserve">Temas identificados nas  convenções publicadas </t>
  </si>
  <si>
    <t xml:space="preserve"> Total de convenções publicadas</t>
  </si>
  <si>
    <t>Período de eficácia</t>
  </si>
  <si>
    <t>Vigência da convenção</t>
  </si>
  <si>
    <r>
      <t xml:space="preserve">art. 482º, n.5 , al. </t>
    </r>
    <r>
      <rPr>
        <b/>
        <sz val="12"/>
        <color theme="1"/>
        <rFont val="Calibri"/>
        <family val="2"/>
        <scheme val="minor"/>
      </rPr>
      <t>a</t>
    </r>
    <r>
      <rPr>
        <sz val="12"/>
        <color theme="1"/>
        <rFont val="Calibri"/>
        <family val="2"/>
        <scheme val="minor"/>
      </rPr>
      <t>), CT</t>
    </r>
  </si>
  <si>
    <r>
      <t xml:space="preserve">art. 482º, n.5, al. </t>
    </r>
    <r>
      <rPr>
        <b/>
        <sz val="12"/>
        <color theme="1"/>
        <rFont val="Calibri"/>
        <family val="2"/>
        <scheme val="minor"/>
      </rPr>
      <t>b</t>
    </r>
    <r>
      <rPr>
        <sz val="12"/>
        <color theme="1"/>
        <rFont val="Calibri"/>
        <family val="2"/>
        <scheme val="minor"/>
      </rPr>
      <t>), CT</t>
    </r>
  </si>
  <si>
    <t>Evolução dos conteúdos sobre cláusulas de articulação</t>
  </si>
  <si>
    <t>Evolução dos conteúdos sobre disposições transitórias</t>
  </si>
  <si>
    <r>
      <rPr>
        <b/>
        <sz val="10"/>
        <color theme="1"/>
        <rFont val="Calibri"/>
        <family val="2"/>
        <scheme val="minor"/>
      </rPr>
      <t>..</t>
    </r>
    <r>
      <rPr>
        <sz val="10"/>
        <color theme="1"/>
        <rFont val="Calibri"/>
        <family val="2"/>
        <scheme val="minor"/>
      </rPr>
      <t xml:space="preserve">  Dados não recolhidos</t>
    </r>
  </si>
  <si>
    <t>Obs:  Em 2016  outras 10 convenções têm cláusulas sobre férias, mas para outros conteúdos;</t>
  </si>
  <si>
    <t>Período normal de trabalho 
(horas/semana)</t>
  </si>
  <si>
    <t>Acréscimos
(horas/dia)</t>
  </si>
  <si>
    <t xml:space="preserve"> Adaptabilidade e/ou banco de horas</t>
  </si>
  <si>
    <t>Horário concentrado</t>
  </si>
  <si>
    <t xml:space="preserve">1ª convenção </t>
  </si>
  <si>
    <t xml:space="preserve"> Total de convenções publicadas </t>
  </si>
  <si>
    <t>Total de convenções publicadas</t>
  </si>
  <si>
    <t>Prevenção ou disponibilidade</t>
  </si>
  <si>
    <r>
      <rPr>
        <b/>
        <sz val="10"/>
        <color theme="1"/>
        <rFont val="Calibri"/>
        <family val="2"/>
      </rPr>
      <t xml:space="preserve">.. </t>
    </r>
    <r>
      <rPr>
        <sz val="10"/>
        <color theme="1"/>
        <rFont val="Calibri"/>
        <family val="2"/>
      </rPr>
      <t xml:space="preserve">  Dados não recolhidos.</t>
    </r>
  </si>
  <si>
    <t>Trabalho suplementar</t>
  </si>
  <si>
    <t xml:space="preserve"> Horários flexíveis </t>
  </si>
  <si>
    <r>
      <rPr>
        <b/>
        <sz val="9"/>
        <color theme="1"/>
        <rFont val="Calibri"/>
        <family val="2"/>
        <scheme val="minor"/>
      </rPr>
      <t>..</t>
    </r>
    <r>
      <rPr>
        <sz val="9"/>
        <color theme="1"/>
        <rFont val="Calibri"/>
        <family val="2"/>
        <scheme val="minor"/>
      </rPr>
      <t xml:space="preserve"> Dados não recolhidos</t>
    </r>
  </si>
  <si>
    <r>
      <rPr>
        <b/>
        <sz val="9"/>
        <color theme="1"/>
        <rFont val="Calibri"/>
        <family val="2"/>
        <scheme val="minor"/>
      </rPr>
      <t>..</t>
    </r>
    <r>
      <rPr>
        <sz val="9"/>
        <color theme="1"/>
        <rFont val="Calibri"/>
        <family val="2"/>
        <scheme val="minor"/>
      </rPr>
      <t xml:space="preserve"> Dados não recolhidos.</t>
    </r>
  </si>
  <si>
    <t xml:space="preserve"> Isenção de horário de trabalho</t>
  </si>
  <si>
    <t>Isenção de horário de trabalho</t>
  </si>
  <si>
    <r>
      <rPr>
        <b/>
        <sz val="9"/>
        <color theme="1"/>
        <rFont val="Calibri"/>
        <family val="2"/>
        <scheme val="minor"/>
      </rPr>
      <t xml:space="preserve">.. </t>
    </r>
    <r>
      <rPr>
        <sz val="9"/>
        <color theme="1"/>
        <rFont val="Calibri"/>
        <family val="2"/>
        <scheme val="minor"/>
      </rPr>
      <t>Dados não recolhidos</t>
    </r>
  </si>
  <si>
    <t>Relevância FP na progressão do trabalhador</t>
  </si>
  <si>
    <t>Trabalhador-estudante</t>
  </si>
  <si>
    <t>Formação profissional e/ou trabalhador-estudante</t>
  </si>
  <si>
    <t>Atividade sindical na empresa</t>
  </si>
  <si>
    <r>
      <rPr>
        <sz val="12"/>
        <color theme="1"/>
        <rFont val="Calibri"/>
        <family val="2"/>
        <scheme val="minor"/>
      </rPr>
      <t>..</t>
    </r>
    <r>
      <rPr>
        <sz val="9"/>
        <color theme="1"/>
        <rFont val="Calibri"/>
        <family val="2"/>
        <scheme val="minor"/>
      </rPr>
      <t xml:space="preserve"> Dados não recolhidos.</t>
    </r>
  </si>
  <si>
    <r>
      <rPr>
        <b/>
        <sz val="12"/>
        <rFont val="Calibri"/>
        <family val="2"/>
        <scheme val="minor"/>
      </rPr>
      <t>Conciliação</t>
    </r>
    <r>
      <rPr>
        <sz val="12"/>
        <rFont val="Calibri"/>
        <family val="2"/>
        <scheme val="minor"/>
      </rPr>
      <t xml:space="preserve"> </t>
    </r>
    <r>
      <rPr>
        <b/>
        <sz val="12"/>
        <rFont val="Calibri"/>
        <family val="2"/>
        <scheme val="minor"/>
      </rPr>
      <t>da vida familiar e profissional</t>
    </r>
  </si>
  <si>
    <t>29/169</t>
  </si>
  <si>
    <t>1/169</t>
  </si>
  <si>
    <t>56/169</t>
  </si>
  <si>
    <t>Descend. c. deficiênc. psicomot.</t>
  </si>
  <si>
    <t>NOTA  DE  ENQUADRAMENTO</t>
  </si>
  <si>
    <t>IRCT  negociais</t>
  </si>
  <si>
    <t>IRCT  não  negociais</t>
  </si>
  <si>
    <t>N.º de convenções publicadas</t>
  </si>
  <si>
    <t>N.º de trabalhadores abrangidos</t>
  </si>
  <si>
    <t>Média trabalhadores/ Convenções publicadas</t>
  </si>
  <si>
    <t>Cláusulas de articulação e Regimes transitórios</t>
  </si>
  <si>
    <t>Contrato de trabalho em regime de teletrabalho</t>
  </si>
  <si>
    <t>Evolução profissional</t>
  </si>
  <si>
    <t>Resolução de conflitos individuais</t>
  </si>
  <si>
    <t>Tempo de Trabalho / Banco de horas</t>
  </si>
  <si>
    <t>Tempo de trabalho / Horários flexíveis</t>
  </si>
  <si>
    <t>Tempo de trabalho / Isenção hor. trab.</t>
  </si>
  <si>
    <t>Tempo de trabalho / Hor. concentrado</t>
  </si>
  <si>
    <t>Vigência da convenção e/ou caducidade</t>
  </si>
  <si>
    <t>Sobrevigência e caducidade</t>
  </si>
  <si>
    <t>Caducidade</t>
  </si>
  <si>
    <t>Total de conv. férias/ ano</t>
  </si>
  <si>
    <t>Convenções que regulam a adaptabilidade, valores máximos de PNT e período de referência</t>
  </si>
  <si>
    <t>Convenções que regulam o banco de horas, acréscimos e PNT</t>
  </si>
  <si>
    <t>Adaptabilidade e banco de horas</t>
  </si>
  <si>
    <t>Banco de horas (apenas)</t>
  </si>
  <si>
    <t xml:space="preserve"> Prevenção ou disponibilidade</t>
  </si>
  <si>
    <t>Outros     (art.218.º, 2.,  CT ) :</t>
  </si>
  <si>
    <t>Total de convenções que regulam a IHT</t>
  </si>
  <si>
    <t>Formação profissional,  alguns parâmetros</t>
  </si>
  <si>
    <t xml:space="preserve">Assédio moral  </t>
  </si>
  <si>
    <t>ÍNDICE</t>
  </si>
  <si>
    <t>19/169</t>
  </si>
  <si>
    <t>Período de referência                                            (meses/ano)</t>
  </si>
  <si>
    <t>≥ 50 e &lt; 60 h.</t>
  </si>
  <si>
    <t>&gt; 4  e &lt; 8 m.</t>
  </si>
  <si>
    <t>≥ 8 e &lt; 12 m.</t>
  </si>
  <si>
    <t>&gt; 2 e ≤ 4 h.</t>
  </si>
  <si>
    <r>
      <rPr>
        <b/>
        <sz val="8"/>
        <color theme="1"/>
        <rFont val="Calibri"/>
        <family val="2"/>
        <scheme val="minor"/>
      </rPr>
      <t>..</t>
    </r>
    <r>
      <rPr>
        <sz val="8"/>
        <color theme="1"/>
        <rFont val="Calibri"/>
        <family val="2"/>
        <scheme val="minor"/>
      </rPr>
      <t xml:space="preserve">  Dados não recolhidos</t>
    </r>
  </si>
  <si>
    <r>
      <t xml:space="preserve">Quadro 1.1.4 - Remuneração base convencional média e máxima, por CAE </t>
    </r>
    <r>
      <rPr>
        <sz val="12"/>
        <rFont val="Calibri"/>
        <family val="2"/>
        <scheme val="minor"/>
      </rPr>
      <t>*</t>
    </r>
  </si>
  <si>
    <t>média (€)</t>
  </si>
  <si>
    <r>
      <rPr>
        <sz val="11"/>
        <color theme="1"/>
        <rFont val="Calibri"/>
        <family val="2"/>
        <scheme val="minor"/>
      </rPr>
      <t>máxima (€)</t>
    </r>
  </si>
  <si>
    <t>máxima (€)</t>
  </si>
  <si>
    <t>A</t>
  </si>
  <si>
    <t>Agricultura</t>
  </si>
  <si>
    <t>B</t>
  </si>
  <si>
    <t>Indústrias extrativas</t>
  </si>
  <si>
    <t>C</t>
  </si>
  <si>
    <t>Indústrias transformadoras</t>
  </si>
  <si>
    <t>D</t>
  </si>
  <si>
    <t>Eletricidade, gás, vapor, água q.f. ...</t>
  </si>
  <si>
    <t>E</t>
  </si>
  <si>
    <t>Captação, trata. e distrib. água; san.</t>
  </si>
  <si>
    <t>F</t>
  </si>
  <si>
    <t>Construção</t>
  </si>
  <si>
    <t>G</t>
  </si>
  <si>
    <t xml:space="preserve">Comércio ..; repar. de veículos </t>
  </si>
  <si>
    <t>H</t>
  </si>
  <si>
    <t>Transportes e armazenagem</t>
  </si>
  <si>
    <t>I</t>
  </si>
  <si>
    <t>Alojamento, restauração e …</t>
  </si>
  <si>
    <t>J</t>
  </si>
  <si>
    <t>Ativ. de inform. e comunicação</t>
  </si>
  <si>
    <t>K</t>
  </si>
  <si>
    <t>Ativ. financeiras e de seguros</t>
  </si>
  <si>
    <t>L</t>
  </si>
  <si>
    <t>Atividades imobiliárias</t>
  </si>
  <si>
    <t>Ativ. consultoria, cient., técn. e ...</t>
  </si>
  <si>
    <t>Ativ. administ. e serv. de apoio</t>
  </si>
  <si>
    <t>Admin. púb. e defesa; Seg. soc. ob.</t>
  </si>
  <si>
    <t>P</t>
  </si>
  <si>
    <t>Educação</t>
  </si>
  <si>
    <t>Ativ. de saúde hum. e ap. soc.</t>
  </si>
  <si>
    <t>R</t>
  </si>
  <si>
    <t>Ativ. art., espet., desporto e recr.</t>
  </si>
  <si>
    <t>S</t>
  </si>
  <si>
    <t>Outras atividades de serviços</t>
  </si>
  <si>
    <t>ZB</t>
  </si>
  <si>
    <t>Total **</t>
  </si>
  <si>
    <t>2 /146</t>
  </si>
  <si>
    <t xml:space="preserve"> .. /138</t>
  </si>
  <si>
    <t>11/138</t>
  </si>
  <si>
    <t xml:space="preserve"> 32/208</t>
  </si>
  <si>
    <t xml:space="preserve"> 3/138</t>
  </si>
  <si>
    <t xml:space="preserve"> 3/146</t>
  </si>
  <si>
    <t>Meios de comunicação eletrónica</t>
  </si>
  <si>
    <t>Meios de vigilância eletrónica</t>
  </si>
  <si>
    <t xml:space="preserve">Cláusulas de articulação </t>
  </si>
  <si>
    <t>2.1   Conteúdos negociados</t>
  </si>
  <si>
    <t xml:space="preserve">            2.2.1.1 - Âmbito geográfico - repartição territorial</t>
  </si>
  <si>
    <t xml:space="preserve">            2.2.4.1 - Convenções que regulam cláusulas de articulação, por tipo e subtipo</t>
  </si>
  <si>
    <t xml:space="preserve">            2.2.4.4 - Convenções que regulam disposições transitórias, por tipo e subtipo</t>
  </si>
  <si>
    <t>2.9.1  - Avaliação de desempenho no trabalho</t>
  </si>
  <si>
    <t>2.10.1 - Apoios sociais complementares</t>
  </si>
  <si>
    <t>Quadro  1.1.1.2 - Convenções publicadas, por subtipo</t>
  </si>
  <si>
    <t>Quadro  1.1.1.3  - Trabalhadores potencialmente abrangidos por convenções</t>
  </si>
  <si>
    <t xml:space="preserve">Quadro  1.1.1.4  - Remuneração base convencional média e máxima, por CAE </t>
  </si>
  <si>
    <t>Quadro  2.1.1.1- Temas identificados nas  convenções publicadas anualmente</t>
  </si>
  <si>
    <t>2.2.2  - Âmbito pessoal de aplicação das convenções (adesão individual)</t>
  </si>
  <si>
    <t>Quadro 2.2.2.1 - Âmbito pessoal de aplicação das convenções (adesão individual), por tipo</t>
  </si>
  <si>
    <t>Quadro 2.2.2.2 - Âmbito pessoal de aplicação das convenções (adesão individual), por subtipo</t>
  </si>
  <si>
    <t>2.2.3 - Âmbito temporal de aplicação</t>
  </si>
  <si>
    <t>Quadro 2.2.3.1 - Períodos em que permaneceram em vigor as convenções revistas, por período de eficácia</t>
  </si>
  <si>
    <t>Quadro 2.2.3.2 - Convenções publicadas com cláusulas relativas a vigência  e/ou caducidade, por tipo e subtipo</t>
  </si>
  <si>
    <t>Quadro 2.2.3.3 - Convenções publicadas com cláusulas sobre vigência, por prazo de duração</t>
  </si>
  <si>
    <t>Quadro 2.2.3.4 - Convenções publicadas com cláusulas sobre sobrevigência e caducidade</t>
  </si>
  <si>
    <t>2.2.4 - Aplicação de diferentes convenções</t>
  </si>
  <si>
    <t>Quadro 2.2.4.1 - Convenções que regulam cláusulas de articulação, por tipo e subtipo</t>
  </si>
  <si>
    <t>Quadro 2.2.4.2 - Cláusulas de articulação de várias convenções coletivas</t>
  </si>
  <si>
    <t>Quadro 2.2.4.3 -  Evolução dos conteúdos sobre cláusulas de articulação</t>
  </si>
  <si>
    <t>Quadro 2.2.4.4 - Convenções que regulam disposições transitórias, por tipo e subtipo</t>
  </si>
  <si>
    <t>Quadro 2.2.4.5 -  Evolução dos conteúdos sobre disposições transitórias</t>
  </si>
  <si>
    <t>2.3 - TEMPO DE TRABALHO</t>
  </si>
  <si>
    <t>Quadro 2.3.1.1 - Convenções que regulam limites máximos do PNT (tempo completo), por  tipo</t>
  </si>
  <si>
    <t>Quadro 2.3.1.2 - Convenções que regulam limites máximos do PNT (tempo completo), por subtipo</t>
  </si>
  <si>
    <t>2.3.1 - Duração do tempo de trabalho</t>
  </si>
  <si>
    <t>Quadro 2.3.1.3 - Convenções que regulam a duração do período anual de férias, por tipo</t>
  </si>
  <si>
    <t>Quadro 2.3.1.4 - Convenções que regulam a duração do período anual de férias, por subtipo</t>
  </si>
  <si>
    <t>Quadro 2.3.1.5 - Convenções que regulam férias por número de dias, com e sem majoração</t>
  </si>
  <si>
    <t xml:space="preserve">Quadro  2.3.2.1  - Convenções com cláusulas sobre adaptabilidade, por tipo </t>
  </si>
  <si>
    <t xml:space="preserve">Quadro  2.3.3.1  - Convenções com cláusulas sobre banco de horas, por tipo </t>
  </si>
  <si>
    <t xml:space="preserve">Quadro  2.3.3.2  - Convenções com cláusulas sobre banco de horas, por subtipo </t>
  </si>
  <si>
    <t>Quadro  2.3.3.3 -  Evolução dos conteúdos sobre banco de horas</t>
  </si>
  <si>
    <t xml:space="preserve">Quadro  2.3.3.4  - Convenções que regulam o banco de horas,  acréscimos  e PNT </t>
  </si>
  <si>
    <t>2.3 - TEMPO DE TRABALHO   </t>
  </si>
  <si>
    <t xml:space="preserve">Quadro  2.3.4.1  - Convenções com cláusulas sobre adaptabilidade e/ou banco de horas, por tipo e subtipo  </t>
  </si>
  <si>
    <t>Quadro  2.3.4.2  - Convenções com cláusulas sobre adaptabilidade e banco de horas, por conteúdo desagregado</t>
  </si>
  <si>
    <t>Quadro 2.3.5.1  - Convenções com cláusulas sobre horário concentrado, por tipo</t>
  </si>
  <si>
    <t>Quadro  2.3.5.2  - Convenções com cláusulas sobre horário concentrado, por subtipo</t>
  </si>
  <si>
    <t>Quadro  2.3.5.3 -  Evolução dos conteúdos sobre horário concentrado</t>
  </si>
  <si>
    <t>Quadro  2.3.6.1 - Convenções com cláusulas sobre prevenção ou disponibilidade, por tipo</t>
  </si>
  <si>
    <t>Quadro  2.3.6.2 - Convenções com cláusulas sobre prevenção ou disponibilidade, por subtipo</t>
  </si>
  <si>
    <t>Quadro  2.3.6.3  -  Evolução dos conteúdos sobre prevenção ou disponibilidade</t>
  </si>
  <si>
    <t xml:space="preserve">Quadro  2.3.6.4  - Convenções  que regulam a prevenção ou disponibilidade, por tópicos </t>
  </si>
  <si>
    <t>Quadro  2.3.7.1  - Convenções com cláusulas sobre trabalho suplementar, por tipo</t>
  </si>
  <si>
    <t>Quadro  2.3.7.2  - Convenções com cláusulas sobre trabalho suplementar, por subtipo</t>
  </si>
  <si>
    <t>Quadro 2.3.7.3 -  Evolução dos conteúdos sobre trabalho suplementar</t>
  </si>
  <si>
    <t>Quadro  2.3.8.1  - Convenções com cláusulas sobre horários flexíveis, por tipo</t>
  </si>
  <si>
    <t>Quadro  2.3.8.2  - Convenções com cláusulas sobre horários flexíveis, por subtipo</t>
  </si>
  <si>
    <t>Quadro  2.3.8.3  - Evolução dos conteúdos sobre horários flexíveis</t>
  </si>
  <si>
    <t>Quadro  2.3.9.1  - Convenções com cláusulas sobre  isenção de horário de trabalho, por tipo</t>
  </si>
  <si>
    <t>Quadro  2.3.9.2  - Convenções com cláusulas sobre isenção de horário de trabalho, por subtipo</t>
  </si>
  <si>
    <t>Quadro 2.3.9.4  - Convenções que regulam isenção de horário de trabalho, por categoria de destinatários</t>
  </si>
  <si>
    <t>2.4 - PROMOÇÃO DAS QUALIFICAÇÕES DOS TRABALHADORES</t>
  </si>
  <si>
    <t xml:space="preserve">Quadro  2.4.1.1  - Convenções com cláusulas sobre formação profissional, por tipo </t>
  </si>
  <si>
    <t xml:space="preserve">Quadro  2.4.1.2  - Convenções com cláusulas sobre formação profissional, por subtipo </t>
  </si>
  <si>
    <t>Quadro 2.4.1.3  -  Evolução dos conteúdos sobre formação profissional</t>
  </si>
  <si>
    <t>Quadro  2.4.1.4  - Convenções que regulam formação profissional, alguns parâmetros</t>
  </si>
  <si>
    <t xml:space="preserve">Quadro  2.4.2.1  - Convenções com cláusulas sobre trabalhador-estudante, por tipo </t>
  </si>
  <si>
    <t xml:space="preserve">Quadro  2.4.2.2  - Convenções com cláusulas sobre trabalhador-estudante, por subtipo </t>
  </si>
  <si>
    <t>Quadro 2.4.2.3  -  Evolução dos conteúdos sobre trabalhador-estudante</t>
  </si>
  <si>
    <t xml:space="preserve">2.5  - ATIVIDADE SINDICAL </t>
  </si>
  <si>
    <t xml:space="preserve">Quadro  2.5.1.1  - Convenções com cláusulas sobre atividade sindical, por tipo </t>
  </si>
  <si>
    <t xml:space="preserve">Quadro  2.5.1.2 - Convenções com cláusulas sobre atividade sindical, por subtipo </t>
  </si>
  <si>
    <t>Quadro 2.5.1.3  -  Evolução dos conteúdos sobre atividade sindical</t>
  </si>
  <si>
    <t>Quadro  2.5.1.4  - Convenções que regulam direitos dos trabalhadores no exercício da atividade sindical na empresa</t>
  </si>
  <si>
    <t>2.6  - IGUALDADE NAS RELAÇÕES LABORAIS</t>
  </si>
  <si>
    <t>Quadro 2.6.1.1 - Convenções publicadas com cláusulas relativas a assédio moral, por tipo</t>
  </si>
  <si>
    <t>Quadro 2.6.1.2 - Convenções publicadas com cláusulas relativas a assédio moral, por subtipo</t>
  </si>
  <si>
    <t>Quadro 2.6.1.3  -  Evolução dos conteúdos sobre assédio moral</t>
  </si>
  <si>
    <t xml:space="preserve">2.6  - IGUALDADE NAS RELAÇÕES LABORAIS </t>
  </si>
  <si>
    <t>Quadro 2.6.2.1 - Convenções publicadas com cláusulas relativas a igualdade e não discriminação, por tipo</t>
  </si>
  <si>
    <t>Quadro 2.6.2.2 - Convenções publicadas com cláusulas relativas a igualdade e não discriminação, por subtipo</t>
  </si>
  <si>
    <t xml:space="preserve"> 2.6  - IGUALDADE NAS RELAÇÕES LABORAIS</t>
  </si>
  <si>
    <t>Quadro 2.6.3.1 - Convenções publicadas com cláusulas relativas a parentalidade, por tipo</t>
  </si>
  <si>
    <t>Quadro 2.6.3.2 - Convenções publicadas com cláusulas relativas a parentalidade, por subtipo</t>
  </si>
  <si>
    <t>2.7 - PROTEÇÃO DE DADOS PESSOAIS</t>
  </si>
  <si>
    <t>2.10  - PRESTAÇÕES PREVIDENCIAIS E BENEFÍCIOS SOCIAIS</t>
  </si>
  <si>
    <t>Quadro 2.10.1.4 - Convenções que abordam apoios sociais complementares, por subtemas</t>
  </si>
  <si>
    <t>Quadro 2.10.1.3 - Evolução dos conteúdos sobre apoios sociais complementares</t>
  </si>
  <si>
    <t>2.10  - PRESTAÇÕES PREVIDENCIAIS E BENEFÍCIOS SOCIAIS </t>
  </si>
  <si>
    <t>Quadro 2.10.1.2 - Convenções publicadas com cláusulas relativas a apoios sociais complementares, por subtipo</t>
  </si>
  <si>
    <t>Quadro 2.10.1.1 - Convenções publicadas com cláusulas relativas a apoios sociais complementares, por tipo</t>
  </si>
  <si>
    <t>Quadro 2.9.1.3  -  Evolução dos conteúdos sobre avaliação de desempenho</t>
  </si>
  <si>
    <t>2.9  - AVALIAÇÃO DE DESEMPENHO</t>
  </si>
  <si>
    <t>Quadro 2.9.1.2 - Convenções publicadas com cláusulas relativas a avaliação de desempenho, por subtipo</t>
  </si>
  <si>
    <t>Quadro 2.9.1.1 - Convenções publicadas com cláusulas relativas a avaliação de desempenho, por tipo</t>
  </si>
  <si>
    <t>2.8 - NOVAS TECNOLOGIAS E RELAÇÕES DE TRABALHO</t>
  </si>
  <si>
    <t>Quadro 2.8.1.1 - Convenções publicadas com cláusulas relativas a teletrabalho, por tipo</t>
  </si>
  <si>
    <t>Quadro 2.8.1.2 - Convenções publicadas com cláusulas relativas a teletrabalho, por subtipo</t>
  </si>
  <si>
    <t>Quadro 2.8.1.3 -  Evolução dos conteúdos sobre teletrabalho</t>
  </si>
  <si>
    <t>Quadro 2.7.4.3 - Evolução dos conteúdos sobre processo individual e dados de trabalhadores e de outros</t>
  </si>
  <si>
    <t>Quadro 2.7.1.1 - Convenções publicadas com cláusulas relativas a direitos de personalidade, por tipo</t>
  </si>
  <si>
    <t>Quadro 2.7.1.2 - Convenções publicadas com cláusulas relativas a direitos de personalidade, por subtipo</t>
  </si>
  <si>
    <t xml:space="preserve">Quadro 2.7.1.3 - Evolução dos conteúdos sobre direitos de personalidade  </t>
  </si>
  <si>
    <t>Quadro 2.7.2.1 - Convenções publicadas com cláusulas relativas a meios de comunicação eletrónica, por tipo</t>
  </si>
  <si>
    <t>Quadro 2.7.2.2 - Convenções publicadas com cláusulas relativas a meios de comunicação eletrónica, por subtipo</t>
  </si>
  <si>
    <t>Quadro 2.7.2.3 - Evolução dos conteúdos sobre meios de comunicação eletrónica</t>
  </si>
  <si>
    <t>Quadro 2.7.4.1 - Convenções publicadas com cláusulas relativas a processo individual e dados de trabalhadores e de outros, por tipo</t>
  </si>
  <si>
    <t>Quadro 2.7.4.2 - Convenções publicadas com cláusulas relativas a processo individual e dados de trabalhadores e de outros, por subtipo</t>
  </si>
  <si>
    <t>1.1.1.1 - IRCT publicados, por tipo                                                                                                                                                                          </t>
  </si>
  <si>
    <t>1.1.1.2 - Convenções publicadas, por subtipo</t>
  </si>
  <si>
    <t>1.1.1.3 - Trabalhadores potencialmente abrangidos por convenções                                </t>
  </si>
  <si>
    <t>1.1.1.4 - Remuneração base convencional média e máxima, por CAE                             </t>
  </si>
  <si>
    <t>2.1.1  - Mapeamento geral dos conteúdos negociados</t>
  </si>
  <si>
    <t xml:space="preserve">      2.1.1.1 - Temas identificados em convenções publicadas  anualmente                                                                                                                                                     </t>
  </si>
  <si>
    <t>2.2  - Aplicação das convenções                                                                                                                                 </t>
  </si>
  <si>
    <t>2.2.1 - Âmbito geográfico das convenções</t>
  </si>
  <si>
    <t>2.2.2 - Âmbito pessoal  de aplicação das convenções  (adesão individual)</t>
  </si>
  <si>
    <t>2.2.2.1 - Âmbito pessoal  de aplicação das convenções   (adesão individual), por tipo</t>
  </si>
  <si>
    <t>2.2.2.2 - Âmbito pessoal  de aplicação das convenções   (adesão individual), por subtipo</t>
  </si>
  <si>
    <t xml:space="preserve">2.2.3 - Âmbito temporal de aplicação </t>
  </si>
  <si>
    <t xml:space="preserve">2.2.4 - Aplicação de diferentes convenções </t>
  </si>
  <si>
    <t>2.3.2 -  Adaptabilidade                                                                                                                                                                    </t>
  </si>
  <si>
    <t xml:space="preserve">2.3.3 - Banco de horas </t>
  </si>
  <si>
    <t>2.3.5 - Horário concentrado                                                                                                                                                         </t>
  </si>
  <si>
    <t>2.3.6 - Prevenção ou disponibilidade                                                                                                                                                            </t>
  </si>
  <si>
    <t>2.3.7 - Trabalho suplementar                                                                                                                                                                    </t>
  </si>
  <si>
    <t>2.3.8 - Horário flexível                                                                                                                                                                    </t>
  </si>
  <si>
    <t>2.3.9 - Isenção de horário                                                                                                                                                             </t>
  </si>
  <si>
    <t>2.4 - Promoção das qualificações dos trabalhadores                                                                                                                                                                    </t>
  </si>
  <si>
    <t>2.4.1 - Formação profissional                                                                                                                                                                </t>
  </si>
  <si>
    <t>2.4.2 - Trabalhador-estudante                                                                                                                                                                  </t>
  </si>
  <si>
    <t>2.4.3 - Formação profissional  e trabalhador-estudante</t>
  </si>
  <si>
    <t xml:space="preserve">2.5  - Atividade sindical </t>
  </si>
  <si>
    <t>2.6 - Igualdade nas relações laborais</t>
  </si>
  <si>
    <t>2.6.1  - Assédio moral</t>
  </si>
  <si>
    <t>2.6.2  - Igualdade e não discriminação</t>
  </si>
  <si>
    <t>2.6.3  - Parentalidade</t>
  </si>
  <si>
    <t>2.6.4  - Conciliação da vida familiar e profissional</t>
  </si>
  <si>
    <t>2.7 - Proteção de dados pessoais</t>
  </si>
  <si>
    <t>2.7.1  - Direitos de personalidade</t>
  </si>
  <si>
    <t>2.7.2  - Meios de comunicação eletrónica</t>
  </si>
  <si>
    <t xml:space="preserve">2.7.4  - Processo individual e dados de trabalhadores e de outros </t>
  </si>
  <si>
    <t>2.8 - Novas tecnologias e relações de trabalho</t>
  </si>
  <si>
    <t>2.8.1  - Teletrabalho</t>
  </si>
  <si>
    <t>2.8.2  - Direito à desconexão</t>
  </si>
  <si>
    <t>2.9 - Avaliação de desempenho</t>
  </si>
  <si>
    <t>2.10 - Prestações previdenciais e  benefícios sociais</t>
  </si>
  <si>
    <t>2.10.1.1 - Convenções publicadas com cláusulas relativas a apoios sociais complementares,  por tipo</t>
  </si>
  <si>
    <t>2.10.1.2 - Convenções publicadas com cláusulas relativas a apoios sociais complementares,  por subtipo</t>
  </si>
  <si>
    <t>2.10.1.3 - Evolução dos conteúdos sobre apoios sociais complementares</t>
  </si>
  <si>
    <t>2.10.1.4 - Convenções que abordam apoios sociais complementares, por subtemas</t>
  </si>
  <si>
    <t>2.9.1.1 - Convenções publicadas com cláusulas relativas a avaliação de desempenho, por tipo</t>
  </si>
  <si>
    <t>2.9.1.2 - Convenções publicadas com cláusulas relativas a avaliação de desempenho, por subtipo</t>
  </si>
  <si>
    <t>2.9.1.3 - Evolução dos conteúdos sobre avaliação de desempenho</t>
  </si>
  <si>
    <t>2.8.2.1 -  Convenções publicadas com cláusulas relativas ao direito à desconexão,  por tipo</t>
  </si>
  <si>
    <t>2.8.2.2 -  Convenções publicadas com cláusulas relativas ao direito à desconexão,  por subtipo</t>
  </si>
  <si>
    <t>2.8.2.3 -  Evolução dos conteúdos sobre direito à desconexão</t>
  </si>
  <si>
    <t>2.8.1.3 -  Evolução dos conteúdos sobre teletrabalho</t>
  </si>
  <si>
    <t>2.8.1.2 -  Convenções publicadas com cláusulas relativas a teletrabalho,  por subtipo</t>
  </si>
  <si>
    <t>2.8.1.1 -  Convenções publicadas com cláusulas relativas a teletrabalho,  por tipo</t>
  </si>
  <si>
    <t xml:space="preserve">2.7.4.3 - Evolução dos conteúdos sobre processo individual e dados de trabalhadores e de outros </t>
  </si>
  <si>
    <t>2.7.4.2 - Convenções publicadas com cláusulas relativas a processo individual e dados de trabalhadores, por subtipo</t>
  </si>
  <si>
    <t>2.7.4.1 - Convenções publicadas com cláusulas relativas a processo individual e dados de trabalhadores, por tipo</t>
  </si>
  <si>
    <t>2.7.2.3 - Evolução dos conteúdos sobre meios de comunicação eletrónica</t>
  </si>
  <si>
    <t>2.7.2.2 - Convenções publicadas com cláusulas relativas a meios de comunicação eletrónica,  por subtipo</t>
  </si>
  <si>
    <t>2.7.2.1 - Convenções publicadas com cláusulas relativas a meios de comunicação eletrónica,  por tipo</t>
  </si>
  <si>
    <t>2.7.1.3 - Evolução dos conteúdos sobre direitos de personalidade</t>
  </si>
  <si>
    <t>2.7.1.2 - Convenções publicadas com cláusulas relativas a direitos de personalidade,  por subtipo</t>
  </si>
  <si>
    <t>2.7.1.1 - Convenções publicadas com cláusulas relativas a direitos de personalidade,  por tipo</t>
  </si>
  <si>
    <t>2.6.3.2 - Convenções com cláusulas relativas a parentalidade, por subtipo</t>
  </si>
  <si>
    <t>2.6.3.1 - Convenções com cláusulas relativas a parentalidade, por tipo</t>
  </si>
  <si>
    <t>2.6.2.1 - Convenções com cláusulas relativas a igualdade e não discriminação, por tipo</t>
  </si>
  <si>
    <t>2.6.2.2 -Convenções com cláusulas relativas a igualdade e não discriminação, por subtipo</t>
  </si>
  <si>
    <t>2.6.1.1 - Convenções com cláusulas relativas a assédio moral, por tipo</t>
  </si>
  <si>
    <t>2.6.1.2 - Convenções com cláusulas relativas a assédio moral, por subtipo</t>
  </si>
  <si>
    <t>2.6.1.3 - Evolução dos conteúdos sobre assédio moral</t>
  </si>
  <si>
    <t>2.5.1.1 - Convenções com cláusulas sobre atividade sindical,  por tipo                                                                                                                                                                       </t>
  </si>
  <si>
    <t>2.5.1.2 - Convenções com cláusulas sobre atividade sindical, por subtipo                                                                                                                                                                       </t>
  </si>
  <si>
    <t>2.5.1.3 - Evolução dos conteúdos sobre atividade sindical</t>
  </si>
  <si>
    <t>2.5.1.4 - Convenções que regulam os direitos dos trabalhadores  no exercício da atividade sindical                                                                                                                                                          </t>
  </si>
  <si>
    <t>2.4.3.1 - Convenções com cláusulas sobre formação profissional e/ou trabalhador-estudante</t>
  </si>
  <si>
    <t>2.4.2.3 - Evolução dos conteúdos sobre trabalhador-estudante</t>
  </si>
  <si>
    <t>2.4.2.2 - Convenções com cláusulas sobre trabalhador-estudante, por subtipo</t>
  </si>
  <si>
    <t>2.4.2.1 - Convenções com cláusulas sobre trabalhador-estudante, por tipo                                                                                                                                                                          </t>
  </si>
  <si>
    <t>2.4.1.4 - Convenções que regulam sobre  formação profissional - alguns parâmetros</t>
  </si>
  <si>
    <t>2.4.1.3 - Evolução dos conteúdos sobre formação profissional</t>
  </si>
  <si>
    <t>2.4.1.2 - Convenções com cláusulas sobre formação profissional, por subtipo                                                                                                                                                                       </t>
  </si>
  <si>
    <t>2.4.1.1 - Convenções com cláusulas sobre formação profissional, por tipo                                                                                                                                                                          </t>
  </si>
  <si>
    <t>2.3.9.4 - Convenções que regulam isenção de horário de trabalho, por categoria de destinatário                                                                                                                                                                 </t>
  </si>
  <si>
    <t>2.3.9.3 - Evolução dos conteúdos sobre isenção de horário de trabalho</t>
  </si>
  <si>
    <t>2.3.9.2 - Convenções com cláusulas sobre isenção de horário de trabalho, por subtipo                                                                                                                                                                       </t>
  </si>
  <si>
    <t>2.3.9.1 -Convenções com cláusulas sobre Isenção de horário de trabalho, por tipo                                                                                                                                                                       </t>
  </si>
  <si>
    <t>2.3.8.3 - Evolução dos conteúdos sobre horários flexíveis</t>
  </si>
  <si>
    <t>2.3.8.1 - Convenções com cláusulas sobre horários flexíveis, por tipo </t>
  </si>
  <si>
    <t>2.3.8.2 - Convenções com cláusulas sobre horários flexíveis, por subtipo </t>
  </si>
  <si>
    <t xml:space="preserve">2.3.7.3 - Evolução dos conteúdos sobre trabalho suplementar </t>
  </si>
  <si>
    <t>2.3.7.2 - Convenções com cláusulas sobre trabalho suplementar, por subtipo </t>
  </si>
  <si>
    <t>2.3.7.1 - Convenções com cláusulas sobre trabalho suplementar, por tipo                                                                                                                                                             </t>
  </si>
  <si>
    <t>2.3.6.4 - Convenções que regulam a prevenção ou disponibilidade, por tópicos                                                                                                                                                                         </t>
  </si>
  <si>
    <t>2.3.6.3 - Evolução dos conteúdos sobre prevenção ou disponibilidade</t>
  </si>
  <si>
    <t>2.3.6.2 - Convenções com cláusulas sobre prevenção ou disponibilidade, por subtipo </t>
  </si>
  <si>
    <t>2.3.6.1 - Convenções com cláusulas sobre prevenção ou disponibilidade, por tipo                                                                                                                                                                      </t>
  </si>
  <si>
    <t>2.3.5.3 - Evolução dos conteúdos sobre horário concentrado</t>
  </si>
  <si>
    <t>2.3.5.2 - Convenções com cláusulas sobre horário concentrado, por subtipo                                                                                                                                                                       </t>
  </si>
  <si>
    <t>2.3.5.1 -Convenções com cláusulas sobre horário concentrado, por tipo                                                                                                                                                                       </t>
  </si>
  <si>
    <t xml:space="preserve">2.3.4.1 - Convenções com cláusulas sobre adaptabilidade e/ou banco de horas, por tipo e subtipo  </t>
  </si>
  <si>
    <t>2.3.4.2 - Convenções com cláusulas sobre adaptabilidade e/ou banco de horas, por conteúdo desagregado</t>
  </si>
  <si>
    <t>2.3.3.4 - Convenções que regulam o banco de horas, acréscimos e PNT                                                                                                                                                      </t>
  </si>
  <si>
    <t>2.3.3.3 - Evolução dos conteúdos sobre banco de horas                                                                                                                                         </t>
  </si>
  <si>
    <t>2.3.3.2 - Convenções com cláusulas sobre banco de horas, por subtipo </t>
  </si>
  <si>
    <t>2.3.3.1 - Convenções com cláusulas sobre banco de horas, por tipo                                                                                                                                                              </t>
  </si>
  <si>
    <t>2.3.2.4 - Convenções que regulam a adaptabilidade - valores máximos de PNT e período de referência</t>
  </si>
  <si>
    <t>2.3.2.3 - Evolução dos conteúdos sobre  adaptabilidade                                                                                                                                                              </t>
  </si>
  <si>
    <t>2.3.2.2 - Convenções com cláusulas sobre adaptabilidade, por subtipo                                                                                                                                                                    </t>
  </si>
  <si>
    <t>2.3.2.1 - Convenções com cláusulas sobre adaptabilidade, por tipo                                                                                                                                                                    </t>
  </si>
  <si>
    <t xml:space="preserve">            2.3.1.5 - Convenções que regulam férias, por número de dias, com e sem majoração </t>
  </si>
  <si>
    <t xml:space="preserve">            2.3.1.4 - Convenções que regulam a duração do período anual de férias, por subtipo</t>
  </si>
  <si>
    <t xml:space="preserve">            2.3.1.3 - Convenções que regulam a duração do período anual de férias, por tipo</t>
  </si>
  <si>
    <t xml:space="preserve">            2.3.1.2 - Convenções que regulam limites máximos do PNT (tempo completo), por subtipo</t>
  </si>
  <si>
    <t xml:space="preserve">            2.3.1.1 - Convenções que regulam limites máximos do PNT (tempo completo), por tipo </t>
  </si>
  <si>
    <t>2.2.3.2 - Convenções publicadas com cláusulas relativas a vigência  e/ou caducidade, por tipo e subtipo</t>
  </si>
  <si>
    <t>2.2.3.3 - Convenções publicadas com cláusulas sobre vigência, por prazo de duração</t>
  </si>
  <si>
    <t>2.2.3.4 - Convenções publicadas com cláusulas sobre sobrevigência e caducidade</t>
  </si>
  <si>
    <t>2.2.4.3 - Evolução dos conteúdos sobre cláusulas de articulação</t>
  </si>
  <si>
    <t>2.2.4.2 - Cláusulas de articulação de várias convenções coletivas</t>
  </si>
  <si>
    <t xml:space="preserve">2.2.4.5 - Evolução dos conteúdos sobre disposições transitórias </t>
  </si>
  <si>
    <t>Quadro  1.1.1.1 - IRCT publicados, por tipo</t>
  </si>
  <si>
    <t>2.3  - Tempo de trabalho                                                                                  </t>
  </si>
  <si>
    <t>1.1.1 - Dados gerais</t>
  </si>
  <si>
    <t xml:space="preserve">2.3.2 -  Adaptabilidade </t>
  </si>
  <si>
    <t>2.3.4  - Adaptabilidade e banco de horas    </t>
  </si>
  <si>
    <t>2.3.5 - Horário concentrado    </t>
  </si>
  <si>
    <t>2.3.6 - Prevenção ou disponibilidade           </t>
  </si>
  <si>
    <t>2.3.6 - Prevenção ou disponibilidade</t>
  </si>
  <si>
    <t>2.3.7 - Trabalho suplementar</t>
  </si>
  <si>
    <t>2.3.8 - Horário flexível</t>
  </si>
  <si>
    <t>2.3.9 - Isenção de horário</t>
  </si>
  <si>
    <t>2.4.1 - Formação profissional</t>
  </si>
  <si>
    <t>2.4.2 - Trabalhador-estudante</t>
  </si>
  <si>
    <t>Quadro 2.6.4.1- Conciliação da vida familiar e gestão dos tempos de trabalho</t>
  </si>
  <si>
    <t>2.6.4.1 - Conciliação da vida familiar e gestão dos tempos de trabalho</t>
  </si>
  <si>
    <t>2.1 - CONTEÚDOS NEGOCIADOS</t>
  </si>
  <si>
    <t>2.2.  - APLICAÇÃO DAS CONVENÇÕES</t>
  </si>
  <si>
    <t>2.1.1 - Mapeamento geral dos conteúdos negociados       </t>
  </si>
  <si>
    <t xml:space="preserve">Quadro  2.3.2.2  - Convenções com cláusulas sobre adaptabilidade, por subtipo </t>
  </si>
  <si>
    <t>Quadro 2.3.2.3  -  Evolução dos conteúdos sobre adaptabilidade</t>
  </si>
  <si>
    <t>Quadro  2.4.3.1  - Convenções com cláusulas sobre formação profissional e/ou trabalhador-estudante</t>
  </si>
  <si>
    <t>2.5.1  - Atividade sindical na empresa</t>
  </si>
  <si>
    <t>Acordo Coletivo (AC)</t>
  </si>
  <si>
    <t>Acordo de Empresa (AE)</t>
  </si>
  <si>
    <t>Contrato Coletivo (CC)</t>
  </si>
  <si>
    <t>Acordo de Adesão (AA)</t>
  </si>
  <si>
    <t>Portaria de Extensão (PE)</t>
  </si>
  <si>
    <t>Portaria de Condições de Trabalho (PCT)</t>
  </si>
  <si>
    <r>
      <t>Subtotal (convenções coletivas:</t>
    </r>
    <r>
      <rPr>
        <sz val="10"/>
        <color theme="1"/>
        <rFont val="Calibri"/>
        <family val="2"/>
        <scheme val="minor"/>
      </rPr>
      <t xml:space="preserve"> AC+ AE+ CC</t>
    </r>
    <r>
      <rPr>
        <sz val="12"/>
        <color theme="1"/>
        <rFont val="Calibri"/>
        <family val="2"/>
        <scheme val="minor"/>
      </rPr>
      <t>)</t>
    </r>
  </si>
  <si>
    <t>Decisão Arbitral obrigatória (DA)</t>
  </si>
  <si>
    <t>37 /146</t>
  </si>
  <si>
    <r>
      <t>3.3.</t>
    </r>
    <r>
      <rPr>
        <sz val="7"/>
        <color theme="1"/>
        <rFont val="Times New Roman"/>
        <family val="1"/>
      </rPr>
      <t xml:space="preserve">    </t>
    </r>
    <r>
      <rPr>
        <sz val="11"/>
        <color theme="1"/>
        <rFont val="Calibri"/>
        <family val="2"/>
        <scheme val="minor"/>
      </rPr>
      <t>Também não são consideradas as publicações que correspondem à integração em níveis de qualificação, porque não têm efeitos normativos nas relações de trabalho. Eles visam, apenas, permitir a comparação das remunerações dos vários níveis profissionais, em termos estatísticos.</t>
    </r>
  </si>
  <si>
    <t>Refira-se também que os dois primeiros, (I) e (II), são divulgados no site do CRL, desde 2017.</t>
  </si>
  <si>
    <r>
      <t>-</t>
    </r>
    <r>
      <rPr>
        <sz val="7"/>
        <color theme="1"/>
        <rFont val="Times New Roman"/>
        <family val="1"/>
      </rPr>
      <t xml:space="preserve">        </t>
    </r>
    <r>
      <rPr>
        <sz val="11"/>
        <color theme="1"/>
        <rFont val="Calibri"/>
        <family val="2"/>
        <scheme val="minor"/>
      </rPr>
      <t xml:space="preserve">Parte II – dedicada ao tratamento dos conteúdos das convenções coletivas, isto é a sua dimensão qualitativa. Para além do mapeamento geral dos temas tratados em convenção coletiva, a informação surge agrupada em dez tópicos, que correspondem, </t>
    </r>
    <r>
      <rPr>
        <i/>
        <sz val="11"/>
        <color theme="1"/>
        <rFont val="Calibri"/>
        <family val="2"/>
        <scheme val="minor"/>
      </rPr>
      <t>grosso modo</t>
    </r>
    <r>
      <rPr>
        <sz val="11"/>
        <color theme="1"/>
        <rFont val="Calibri"/>
        <family val="2"/>
        <scheme val="minor"/>
      </rPr>
      <t>, às principais matérias versadas nos textos convencionais:</t>
    </r>
  </si>
  <si>
    <t>2.1 - Conteúdos negociados</t>
  </si>
  <si>
    <t>2.2 - Aplicação das convenções</t>
  </si>
  <si>
    <t>2.3 - Tempo de trabalho</t>
  </si>
  <si>
    <t>2.4 - Promoção das qualificações dos trabalhadores</t>
  </si>
  <si>
    <t xml:space="preserve">2.5 - Atividade sindical </t>
  </si>
  <si>
    <t>2.10 - Prestações previdenciais e benefícios sociais.</t>
  </si>
  <si>
    <r>
      <t>7.</t>
    </r>
    <r>
      <rPr>
        <sz val="7"/>
        <color theme="1"/>
        <rFont val="Times New Roman"/>
        <family val="1"/>
      </rPr>
      <t xml:space="preserve">    </t>
    </r>
    <r>
      <rPr>
        <sz val="11"/>
        <color theme="1"/>
        <rFont val="Calibri"/>
        <family val="2"/>
        <scheme val="minor"/>
      </rPr>
      <t>Para garantir este desiderato, e sempre que possível,  a análise sobre o conteúdo de cada tópico apresenta-se desagregado segundo três parâmetros:  o nível de negociação, setorial ou  de empresa, repartido por  contrato coletivo, acordo coletivo ou  acordo de empresa; a repartição tipológica por subtipo, em primeira convenção,  revisão parcial ou revisão global;  e em função  do nível de renovação de conteúdos negociados em cada ano, contabilizando o total de conteúdos novos, conteúdos alterados  e a simples reprodução dos conteúdos  publicados em anos anteriores. Em todas as situações constam os apuramentos totais por tema e o seu peso relativo no universo de convenções do ano correspondente.</t>
    </r>
  </si>
  <si>
    <r>
      <t xml:space="preserve">3.2.    Nas revisões parciais </t>
    </r>
    <r>
      <rPr>
        <sz val="8"/>
        <color theme="1"/>
        <rFont val="Calibri"/>
        <family val="2"/>
        <scheme val="minor"/>
      </rPr>
      <t>[</t>
    </r>
    <r>
      <rPr>
        <b/>
        <sz val="8"/>
        <color theme="1"/>
        <rFont val="Calibri"/>
        <family val="2"/>
        <scheme val="minor"/>
      </rPr>
      <t>1</t>
    </r>
    <r>
      <rPr>
        <sz val="8"/>
        <color theme="1"/>
        <rFont val="Calibri"/>
        <family val="2"/>
        <scheme val="minor"/>
      </rPr>
      <t>]</t>
    </r>
    <r>
      <rPr>
        <sz val="11"/>
        <color theme="1"/>
        <rFont val="Calibri"/>
        <family val="2"/>
        <scheme val="minor"/>
      </rPr>
      <t xml:space="preserve">,  incluindo nas convenções designadas “textos consolidados”, por força do art. 494.º, n.º 2, do CT (isto é, alteração/texto consolidado ou alteração e texto consolidado), o perímetro de análise reconduz-se aos conteúdos publicados no ano em referência,  e não ao texto da convenção na sua globalidade, dado que este  corresponde ao resultado de processos de negociação concluídos em anos anteriores.  </t>
    </r>
  </si>
  <si>
    <r>
      <t>[</t>
    </r>
    <r>
      <rPr>
        <b/>
        <vertAlign val="superscript"/>
        <sz val="9"/>
        <color theme="1"/>
        <rFont val="Calibri"/>
        <family val="2"/>
        <scheme val="minor"/>
      </rPr>
      <t>1</t>
    </r>
    <r>
      <rPr>
        <vertAlign val="superscript"/>
        <sz val="9"/>
        <color theme="1"/>
        <rFont val="Calibri"/>
        <family val="2"/>
        <scheme val="minor"/>
      </rPr>
      <t>]</t>
    </r>
    <r>
      <rPr>
        <sz val="9"/>
        <color theme="1"/>
        <rFont val="Calibri"/>
        <family val="2"/>
        <scheme val="minor"/>
      </rPr>
      <t xml:space="preserve"> Existem nove modalidades de revisão parcial: Alteração; Alteração/texto consolidado; Alteração e texto consolidado; Alteração salarial; Alteração salarial e texto consolidado; Alteração salarial/texto consolidado; Alteração salarial e outras; Alteração salarial e outras / texto consolidado; Alteração salarial e outras e texto consolidado</t>
    </r>
    <r>
      <rPr>
        <sz val="11"/>
        <color theme="1"/>
        <rFont val="Calibri"/>
        <family val="2"/>
        <scheme val="minor"/>
      </rPr>
      <t xml:space="preserve">.                                                                                                                                                                                                                                                            </t>
    </r>
  </si>
  <si>
    <t>GLOSSÁRIO</t>
  </si>
  <si>
    <r>
      <t>1ª convenção</t>
    </r>
    <r>
      <rPr>
        <sz val="11"/>
        <color theme="1"/>
        <rFont val="Calibri"/>
        <family val="2"/>
        <scheme val="minor"/>
      </rPr>
      <t xml:space="preserve"> - convenção nova, não se traduzindo em revisão global ou parcial de convenção anterior.</t>
    </r>
  </si>
  <si>
    <r>
      <t>Adaptabilidade</t>
    </r>
    <r>
      <rPr>
        <sz val="11"/>
        <color theme="1"/>
        <rFont val="Calibri"/>
        <family val="2"/>
        <scheme val="minor"/>
      </rPr>
      <t xml:space="preserve"> - o regime de adaptabilidade pressupõe a existência de vários horários de trabalho aplicáveis aos mesmos trabalhadores, com diferentes períodos de duração do trabalho diário e semanal, os quais se articulam de modo a que, dentro de certo período de referência, seja assegurado o cumprimento do período normal de trabalho, definido em termos médios. Por conseguinte, neste regime, o trabalho com duração superior ao período normal de trabalho, diário ou semanal, que seja executado dentro do horário estabelecido não é considerado trabalho suplementar – artigos 204.º a 207.ª do CT.</t>
    </r>
  </si>
  <si>
    <r>
      <t>Assédio moral</t>
    </r>
    <r>
      <rPr>
        <sz val="11"/>
        <color theme="1"/>
        <rFont val="Calibri"/>
        <family val="2"/>
        <scheme val="minor"/>
      </rPr>
      <t xml:space="preserve"> - o comportamento indesejado, nomeadamente o baseado em fator de discriminação, praticado aquando do acesso ao emprego ou no próprio emprego, trabalho ou formação profissional, com o objetivo ou o efeito de perturbar ou constranger a pessoa, afetar a sua dignidade, ou de lhe criar um ambiente intimidativo, hostil, degradante, humilhante ou desestabilizador - artigo 29.º do CT. </t>
    </r>
  </si>
  <si>
    <r>
      <t>Convenções paralelas</t>
    </r>
    <r>
      <rPr>
        <sz val="11"/>
        <color theme="1"/>
        <rFont val="Calibri"/>
        <family val="2"/>
        <scheme val="minor"/>
      </rPr>
      <t xml:space="preserve"> - convenções cujo conteúdo é essencialmente idêntico, celebradas com as mesmas entidades do lado dos empregadores, para a mesma empresa ou sector de atividade e com o mesmo âmbito profissional, que apenas se diferenciam no âmbito pessoal, por serem celebradas por diferentes associações sindicais.</t>
    </r>
  </si>
  <si>
    <r>
      <t>Horário flexível</t>
    </r>
    <r>
      <rPr>
        <sz val="11"/>
        <color theme="1"/>
        <rFont val="Calibri"/>
        <family val="2"/>
        <scheme val="minor"/>
      </rPr>
      <t xml:space="preserve"> - aquele em que o trabalhador pode escolher, dentro de certos limites, as horas de início e termo do período normal de trabalho diário. Está previsto no CT no contexto da tutela da parentalidade (art. 56.º, do CT). As convenções coletivas regulam os esquemas de flexibilidade do horário de trabalho no interesse do trabalhador, de modo mais amplo.</t>
    </r>
  </si>
  <si>
    <r>
      <t>Instrumentos de regulamentação coletiva de trabalho não negociais</t>
    </r>
    <r>
      <rPr>
        <sz val="11"/>
        <color theme="1"/>
        <rFont val="Calibri"/>
        <family val="2"/>
        <scheme val="minor"/>
      </rPr>
      <t xml:space="preserve"> - são instrumentos de regulamentação coletiva de trabalho não negociais a portaria de extensão, a portaria de condições de trabalho e a decisão arbitral em processo de arbitragem obrigatória ou necessária – artigo 2.º do CT.</t>
    </r>
  </si>
  <si>
    <r>
      <t>Prestações previdenciais e benefícios sociais</t>
    </r>
    <r>
      <rPr>
        <sz val="11"/>
        <color theme="1"/>
        <rFont val="Calibri"/>
        <family val="2"/>
        <scheme val="minor"/>
      </rPr>
      <t xml:space="preserve"> - corresponde à atribuição de prestações complementares das concedidas pelo regime geral da segurança social para proteção de eventualidades cobertas por este regime, como seja a doença, a velhice ou a invalidez, bem como de benefícios relacionados com a situação pessoal e familiar do trabalhador (ver Art.º 478º. nº 2, do CT).</t>
    </r>
  </si>
  <si>
    <r>
      <t>Prevenção ou disponibilidade</t>
    </r>
    <r>
      <rPr>
        <sz val="11"/>
        <color theme="1"/>
        <rFont val="Calibri"/>
        <family val="2"/>
        <scheme val="minor"/>
      </rPr>
      <t xml:space="preserve"> - o regime em que o trabalhador se obriga a permanecer disponível e contactável para, caso seja necessário e para tanto convocado, prestar trabalho fora do respetivo horário.</t>
    </r>
  </si>
  <si>
    <r>
      <t>Revisão global</t>
    </r>
    <r>
      <rPr>
        <sz val="11"/>
        <color theme="1"/>
        <rFont val="Calibri"/>
        <family val="2"/>
        <scheme val="minor"/>
      </rPr>
      <t xml:space="preserve"> - revisão geral de convenção anterior, acompanhada da publicação do novo texto integral.</t>
    </r>
  </si>
  <si>
    <r>
      <t>Teletrabalho</t>
    </r>
    <r>
      <rPr>
        <sz val="11"/>
        <color theme="1"/>
        <rFont val="Calibri"/>
        <family val="2"/>
        <scheme val="minor"/>
      </rPr>
      <t xml:space="preserve"> - a prestação laboral realizada com subordinação jurídica, habitualmente fora da empresa e através do recurso a tecnologias de informação e de comunicação – artigo 165.º do CT.</t>
    </r>
  </si>
  <si>
    <r>
      <t>-</t>
    </r>
    <r>
      <rPr>
        <sz val="7"/>
        <color theme="1"/>
        <rFont val="Times New Roman"/>
        <family val="1"/>
      </rPr>
      <t xml:space="preserve">        </t>
    </r>
    <r>
      <rPr>
        <sz val="11"/>
        <color theme="1"/>
        <rFont val="Calibri"/>
        <family val="2"/>
        <scheme val="minor"/>
      </rPr>
      <t>Parte I -  com uma panorâmica geral da negociação coletiva em termos quantitativos, incluindo: o universo de IRCT publicados anualmente entre 2015 e 2021, nas suas diversas modalidades; o número de trabalhadores abrangidos por convenções coletivas, anualmente, bem como a evolução média e máxima dos salários convencionados durante o mesmo período.</t>
    </r>
  </si>
  <si>
    <t>Categorias profissionais</t>
  </si>
  <si>
    <t>17/208</t>
  </si>
  <si>
    <t>23/208</t>
  </si>
  <si>
    <t>80/208</t>
  </si>
  <si>
    <t>28/208</t>
  </si>
  <si>
    <t>26/208</t>
  </si>
  <si>
    <t>31/208</t>
  </si>
  <si>
    <t>2/208</t>
  </si>
  <si>
    <t>25/208</t>
  </si>
  <si>
    <r>
      <t>Convenções coletivas (subtipos)</t>
    </r>
    <r>
      <rPr>
        <sz val="11"/>
        <color theme="1"/>
        <rFont val="Calibri"/>
        <family val="2"/>
        <scheme val="minor"/>
      </rPr>
      <t xml:space="preserve"> - 1ª convenção, revisão global e revisão parcial.</t>
    </r>
  </si>
  <si>
    <r>
      <t>Convenções coletivas (tipos)</t>
    </r>
    <r>
      <rPr>
        <sz val="11"/>
        <color theme="1"/>
        <rFont val="Calibri"/>
        <family val="2"/>
        <scheme val="minor"/>
      </rPr>
      <t xml:space="preserve"> - contrato coletivo (CC), acordo coletivo (AC) e acordo de empresa (AE) – art. 2º do CT.</t>
    </r>
  </si>
  <si>
    <t>2020: 2 AE (da SATA int.l com o SITAVA) fazem alteração, suspendendo AE de BTE 8/2010.</t>
  </si>
  <si>
    <t>Fonte(s): CRL / BTE online (https://www.crlaborais.pt || http://bte.gep.mtsss.gov.pt).</t>
  </si>
  <si>
    <t>32/208</t>
  </si>
  <si>
    <t>58/208</t>
  </si>
  <si>
    <t>79/208</t>
  </si>
  <si>
    <t>52/208</t>
  </si>
  <si>
    <t>51/208</t>
  </si>
  <si>
    <t>36/208</t>
  </si>
  <si>
    <t xml:space="preserve">    PCT  (para trab. admin.)</t>
  </si>
  <si>
    <t>Períodos em que permaneceram em vigor as convenções revistas (parciais e globais)</t>
  </si>
  <si>
    <t>2.2.3.1 - Períodos em que permaneceram em vigor as convenções revistas, por período de eficácia</t>
  </si>
  <si>
    <t>2.3.4  - Adaptabilidade e/ou banco de horas     </t>
  </si>
  <si>
    <t>2.3.4  - Adaptabilidade e/ou banco de horas    </t>
  </si>
  <si>
    <t>34/208</t>
  </si>
  <si>
    <t>10/208</t>
  </si>
  <si>
    <t>3/208</t>
  </si>
  <si>
    <t xml:space="preserve">     Setor de atividade     (CAE, rev.3)</t>
  </si>
  <si>
    <r>
      <t xml:space="preserve">Aplicação de convenção- </t>
    </r>
    <r>
      <rPr>
        <sz val="11"/>
        <color theme="1"/>
        <rFont val="Calibri"/>
        <family val="2"/>
        <scheme val="minor"/>
      </rPr>
      <t>respeita ao conjunto de cláusulas de uma convenção que definem o seu âmbito pessoal ou subjetivo, setorial e geográfico, bem como o âmbito temporal de aplicação, analisando as regras relativas à eficácia e vigência da convenção. Determina a quem se aplica uma convenção ou os seus destinatários (art.492.º, nº1, e 496.º, CT) e escolha de convenção por trabalhadores não filiados (art.497º CT); qual o seu perímetro territorial; qual o período de duração da convenção, o que envolve o período de eficácia de uma convenção e o período da sua vigência, incluindo as cláusulas sobre a sobrevigência (ver arts. 499º-501º do CT).</t>
    </r>
  </si>
  <si>
    <r>
      <t>Instrumentos de regulamentação coletiva de trabalho negociais</t>
    </r>
    <r>
      <rPr>
        <sz val="11"/>
        <color theme="1"/>
        <rFont val="Calibri"/>
        <family val="2"/>
        <scheme val="minor"/>
      </rPr>
      <t xml:space="preserve"> - são instrumentos de regulamentação coletiva de trabalho negociais a convenção coletiva, o acordo de adesão e a decisão arbitral em processo de arbitragem voluntária – artigo 2º do CT.</t>
    </r>
  </si>
  <si>
    <r>
      <t>Isenção de horário de trabalho</t>
    </r>
    <r>
      <rPr>
        <sz val="11"/>
        <color theme="1"/>
        <rFont val="Calibri"/>
        <family val="2"/>
        <scheme val="minor"/>
      </rPr>
      <t xml:space="preserve"> (IHT) - inexistência de pré-determinação das horas do início e do termo do período normal de trabalho diário, bem como dos intervalos de descanso. Pode revestir três modalidades: a) não sujeição aos limites máximos do período normal de trabalho; b) possibilidade de determinado aumento do período normal de trabalho, por dia ou por semana; c) observância do período normal de trabalho acordado – artigos 218.º e 219.º do CT. </t>
    </r>
  </si>
  <si>
    <r>
      <t>Portaria de condições de trabalho</t>
    </r>
    <r>
      <rPr>
        <sz val="11"/>
        <color theme="1"/>
        <rFont val="Calibri"/>
        <family val="2"/>
        <scheme val="minor"/>
      </rPr>
      <t xml:space="preserve"> (PCT) - é o instrumento de regulamentação coletiva de trabalho não negocial em que o Ministro responsável pela área laboral, conjuntamente com o Ministro responsável pelo setor de atividade, define a regulamentação coletiva, quando não haja regulamentação coletiva de origem negocial, não exista associação sindical ou de empregadores e não seja possível a portaria de extensão – artigos 517.º e 518.ª do CT.</t>
    </r>
  </si>
  <si>
    <r>
      <t>Portaria de extensão</t>
    </r>
    <r>
      <rPr>
        <sz val="11"/>
        <color theme="1"/>
        <rFont val="Calibri"/>
        <family val="2"/>
        <scheme val="minor"/>
      </rPr>
      <t xml:space="preserve"> (PE) - é o instrumento de regulamentação coletiva de trabalho não negocial em que o Ministro responsável pela área laboral, isoladamente ou em conjunto com o Ministro responsável pelo setor de atividade, alarga o âmbito de aplicação de uma convenção coletiva ou decisão arbitral a empregadores e a trabalhadores inicialmente não abrangidos. A Portaria de extensão só pode ser admitida na falta de instrumento de regulamentação coletiva de trabalho negocial – artigos 514.º a 516.ª do CT.</t>
    </r>
  </si>
  <si>
    <r>
      <t>Trabalho suplementar</t>
    </r>
    <r>
      <rPr>
        <sz val="11"/>
        <color theme="1"/>
        <rFont val="Calibri"/>
        <family val="2"/>
        <scheme val="minor"/>
      </rPr>
      <t xml:space="preserve"> (TS) - o trabalho prestado fora do horário de trabalho – artigo 226.º do CT.</t>
    </r>
  </si>
  <si>
    <r>
      <t>Período normal de trabalho</t>
    </r>
    <r>
      <rPr>
        <sz val="11"/>
        <color theme="1"/>
        <rFont val="Calibri"/>
        <family val="2"/>
        <scheme val="minor"/>
      </rPr>
      <t xml:space="preserve"> (PNT) - o tempo de trabalho que o trabalhador se obriga a prestar, medido em número de horas por dia e por semana – artigo 198.º do CT.</t>
    </r>
  </si>
  <si>
    <r>
      <t xml:space="preserve">Instrumentos de regulamentação coletiva de trabalho </t>
    </r>
    <r>
      <rPr>
        <sz val="11"/>
        <color theme="1"/>
        <rFont val="Calibri"/>
        <family val="2"/>
        <scheme val="minor"/>
      </rPr>
      <t>(IRCT) - são instrumentos de regulamentação coletiva de trabalho a convenção coletiva, o acordo de adesão, a decisão arbitral, a portaria de extensão e a portaria de condições de trabalho – artigo 2.º do CT.</t>
    </r>
  </si>
  <si>
    <r>
      <t>Contrato coletivo</t>
    </r>
    <r>
      <rPr>
        <sz val="11"/>
        <color theme="1"/>
        <rFont val="Calibri"/>
        <family val="2"/>
        <scheme val="minor"/>
      </rPr>
      <t xml:space="preserve"> (CC) - a convenção celebrada entre associação sindical e associação de empregadores – artigo 2º do CT.</t>
    </r>
  </si>
  <si>
    <r>
      <t>Banco de horas</t>
    </r>
    <r>
      <rPr>
        <sz val="11"/>
        <color theme="1"/>
        <rFont val="Calibri"/>
        <family val="2"/>
        <scheme val="minor"/>
      </rPr>
      <t xml:space="preserve"> (BH)- regime em que é permitido que sejam prestadas algumas horas de trabalho além das cobertas pelo horário, sem que esse trabalho seja qualificado como trabalho suplementar. As horas em acréscimo são compensadas em tempo ou em dinheiro, mediante a redução do tempo de trabalho executado noutros dias, o aumento de dias de férias ou a atribuição de acréscimos retributivos, bem como através da conjugação das várias alternativas – artigos 208º a 208º-B do CT.</t>
    </r>
  </si>
  <si>
    <r>
      <t>Acordo de empresa</t>
    </r>
    <r>
      <rPr>
        <sz val="11"/>
        <color theme="1"/>
        <rFont val="Calibri"/>
        <family val="2"/>
        <scheme val="minor"/>
      </rPr>
      <t xml:space="preserve"> (AE) - a convenção celebrada entre associação sindical e um empregador para uma empresa ou estabelecimento – artigo 2.º do CT.</t>
    </r>
  </si>
  <si>
    <r>
      <t>Acordo de adesão</t>
    </r>
    <r>
      <rPr>
        <sz val="11"/>
        <color theme="1"/>
        <rFont val="Calibri"/>
        <family val="2"/>
        <scheme val="minor"/>
      </rPr>
      <t xml:space="preserve"> (AA) - acordo entre uma associação sindical, uma associação de empregadores ou um empregador e aquela ou aquelas que se lhe contraporiam na negociação da convenção, se nela tivesse participado, com o objetivo da aplicação dessa convenção aos respetivos membros ou na respetiva empresa – artigo 504.º do CT.</t>
    </r>
  </si>
  <si>
    <r>
      <t>Acordo coletivo</t>
    </r>
    <r>
      <rPr>
        <sz val="11"/>
        <color theme="1"/>
        <rFont val="Calibri"/>
        <family val="2"/>
        <scheme val="minor"/>
      </rPr>
      <t xml:space="preserve"> (AC) - a convenção celebrada entre associação sindical e uma pluralidade de empregadores para diferentes empresas – artigo 2.º do CT.</t>
    </r>
  </si>
  <si>
    <t>Fonte: CRL / BTE online (https://www.crlaborais.pt || http://bte.gep.mtsss.gov.pt). Continente.</t>
  </si>
  <si>
    <t>Fonte: DGERT / CRL / BTE online (http://www.dgert.gov.pt || https://www.crlaborais.pt || http://bte.gep.mtsss.gov.pt). Continente.</t>
  </si>
  <si>
    <t>Fonte(s): DGERT (http://www.dgert.gov.pt) - “Relatório sobre Regulamentação coletiva publicada” (adaptado do Q.VIII  - VMPI).  Continente.</t>
  </si>
  <si>
    <t>Fonte(s): CRL / BTE online (https://www.crlaborais.pt || http://bte.gep.mtsss.gov.pt). Continente.</t>
  </si>
  <si>
    <t>Tempo de trabalho / Descanso compensatório</t>
  </si>
  <si>
    <t>Quadro 2.2.1.1 - Âmbito geográfico das convenções: repartição territorial</t>
  </si>
  <si>
    <t>5*</t>
  </si>
  <si>
    <r>
      <t xml:space="preserve">* </t>
    </r>
    <r>
      <rPr>
        <sz val="9"/>
        <color theme="1"/>
        <rFont val="Calibri"/>
        <family val="2"/>
        <scheme val="minor"/>
      </rPr>
      <t>Em 2022, na categoria do prazo de vigência (duração) "CT" foi incluída 1 convenção com "prazo condicionado".</t>
    </r>
  </si>
  <si>
    <t>33/240</t>
  </si>
  <si>
    <t>9/240</t>
  </si>
  <si>
    <t>34/240</t>
  </si>
  <si>
    <t>79/240</t>
  </si>
  <si>
    <t>Quadro  2.3.2.4  - Convenções que regulam a adaptabilidade: valores máximos de PNT e período de referência</t>
  </si>
  <si>
    <t>17/240</t>
  </si>
  <si>
    <t>23/240</t>
  </si>
  <si>
    <t>66/240</t>
  </si>
  <si>
    <t>19/240</t>
  </si>
  <si>
    <t>55/240</t>
  </si>
  <si>
    <r>
      <t xml:space="preserve">Fonte(s): CRL / BTE online (https://www.crlaborais.pt || http://bte.gep.mtsss.gov.pt).     </t>
    </r>
    <r>
      <rPr>
        <sz val="12"/>
        <color theme="1"/>
        <rFont val="Calibri"/>
        <family val="2"/>
        <scheme val="minor"/>
      </rPr>
      <t xml:space="preserve">.. </t>
    </r>
    <r>
      <rPr>
        <sz val="9"/>
        <color theme="1"/>
        <rFont val="Calibri"/>
        <family val="2"/>
        <scheme val="minor"/>
      </rPr>
      <t>Dados não recolhidos.</t>
    </r>
  </si>
  <si>
    <t xml:space="preserve"> 40H* FP</t>
  </si>
  <si>
    <t>84/240</t>
  </si>
  <si>
    <r>
      <t>(*) A Lei  nº93/2019, de 4 de setembro fixa</t>
    </r>
    <r>
      <rPr>
        <b/>
        <sz val="9"/>
        <color theme="1"/>
        <rFont val="Calibri"/>
        <family val="2"/>
        <scheme val="minor"/>
      </rPr>
      <t xml:space="preserve"> 40H</t>
    </r>
    <r>
      <rPr>
        <sz val="9"/>
        <color theme="1"/>
        <rFont val="Calibri"/>
        <family val="2"/>
        <scheme val="minor"/>
      </rPr>
      <t xml:space="preserve">/FP/ano, por trabalhador; até 2019 eram </t>
    </r>
    <r>
      <rPr>
        <b/>
        <sz val="9"/>
        <color theme="1"/>
        <rFont val="Calibri"/>
        <family val="2"/>
        <scheme val="minor"/>
      </rPr>
      <t>35H</t>
    </r>
    <r>
      <rPr>
        <sz val="9"/>
        <color theme="1"/>
        <rFont val="Calibri"/>
        <family val="2"/>
        <scheme val="minor"/>
      </rPr>
      <t>.</t>
    </r>
  </si>
  <si>
    <t>51/240</t>
  </si>
  <si>
    <t>75/240</t>
  </si>
  <si>
    <t>54/240</t>
  </si>
  <si>
    <t>65/240</t>
  </si>
  <si>
    <t>61/240</t>
  </si>
  <si>
    <t>53/240</t>
  </si>
  <si>
    <t>1/240</t>
  </si>
  <si>
    <t>8/240</t>
  </si>
  <si>
    <r>
      <t>4.</t>
    </r>
    <r>
      <rPr>
        <sz val="7"/>
        <color theme="1"/>
        <rFont val="Times New Roman"/>
        <family val="1"/>
      </rPr>
      <t xml:space="preserve">    </t>
    </r>
    <r>
      <rPr>
        <sz val="11"/>
        <color theme="1"/>
        <rFont val="Calibri"/>
        <family val="2"/>
        <scheme val="minor"/>
      </rPr>
      <t>Cabe recordar que a publicação "Negociação Coletiva em Números" decorre do artigo 3.º, n.º 1, alínea f) e g), do DL n.º 189/2012, de 22 de agosto e que faz parte de um conjunto constituído por três fascículos, a atualizar anualmente, segundo a mesma estrutura:</t>
    </r>
  </si>
  <si>
    <t xml:space="preserve">6.   Neste trabalho coexistem duas dimensões de análise. A recolha de informação anual assenta numa análise estática, porque reportada a um determinado ano, mas que se contextualiza no período desta série. Constitui, nesta medida, um retrato que se insere num ciclo temporal, proporcionando, na leitura cruzada dos mesmos tópicos, uma perspetiva da dinâmica da contratação coletiva.  </t>
  </si>
  <si>
    <r>
      <t>9.</t>
    </r>
    <r>
      <rPr>
        <sz val="7"/>
        <color theme="1"/>
        <rFont val="Times New Roman"/>
        <family val="1"/>
      </rPr>
      <t xml:space="preserve">    </t>
    </r>
    <r>
      <rPr>
        <sz val="11"/>
        <color theme="1"/>
        <rFont val="Calibri"/>
        <family val="2"/>
        <scheme val="minor"/>
      </rPr>
      <t>Esta publicação é prefaciada pelas  individualidades que presidiram ao Centro de Relações Laborais durante os anos analisados.</t>
    </r>
  </si>
  <si>
    <r>
      <t>Revisão parcial</t>
    </r>
    <r>
      <rPr>
        <sz val="11"/>
        <color theme="1"/>
        <rFont val="Calibri"/>
        <family val="2"/>
        <scheme val="minor"/>
      </rPr>
      <t xml:space="preserve"> - revisão parcelar de convenção anterior, podendo ser ou não acompanhada da publicação do novo texto integral;  inclui várias modalidades.</t>
    </r>
  </si>
  <si>
    <t>Encerram. temp. estabelec. ou diminuição de laboração</t>
  </si>
  <si>
    <t>Regional e local</t>
  </si>
  <si>
    <t xml:space="preserve">  Continente</t>
  </si>
  <si>
    <t>31/299</t>
  </si>
  <si>
    <t>5/299</t>
  </si>
  <si>
    <t>96/299</t>
  </si>
  <si>
    <t>2023: uma convenção (AE-IST / Sitese) refere 27 dias de férias (sem majoração).</t>
  </si>
  <si>
    <t>2017, 2018 e 2019:   5 rev. parciais não se referem ao período anual de férias mas prevêem majorações;</t>
  </si>
  <si>
    <t>35/299</t>
  </si>
  <si>
    <t>2.8.2  - Dever de abstenção de contacto</t>
  </si>
  <si>
    <t>Quadro 2.8.2.2 - Convenções publicadas com cláusulas relativas ao dever de abstenção de contacto, por subtipo</t>
  </si>
  <si>
    <r>
      <rPr>
        <b/>
        <sz val="9"/>
        <color theme="1"/>
        <rFont val="Calibri"/>
        <family val="2"/>
        <scheme val="minor"/>
      </rPr>
      <t>Notas:   ..</t>
    </r>
    <r>
      <rPr>
        <sz val="9"/>
        <color theme="1"/>
        <rFont val="Calibri"/>
        <family val="2"/>
        <scheme val="minor"/>
      </rPr>
      <t xml:space="preserve"> Dados não recolhidos;  *Até 2022 tinha o título «Direito à desconexão» e estava integrado em  «Teletrabalho» e «Novas tecnologias e relações de trabalho».</t>
    </r>
  </si>
  <si>
    <t>10/299</t>
  </si>
  <si>
    <r>
      <rPr>
        <b/>
        <sz val="9"/>
        <color theme="1"/>
        <rFont val="Calibri"/>
        <family val="2"/>
        <scheme val="minor"/>
      </rPr>
      <t>Notas:   ..</t>
    </r>
    <r>
      <rPr>
        <sz val="9"/>
        <color theme="1"/>
        <rFont val="Calibri"/>
        <family val="2"/>
        <scheme val="minor"/>
      </rPr>
      <t xml:space="preserve"> Dados não recolhidos;  *Até 2022 tinha o título «Direito à desconexão» e estava integrado em «Teletrabalho» e «Novas tecnologias e relações de trabalho».</t>
    </r>
  </si>
  <si>
    <t>Dever de abstenção de contacto (*)</t>
  </si>
  <si>
    <t>Quadro 2.8.2.1 - Convenções publicadas com cláusulas relativas ao dever de abstenção de contacto, por tipo</t>
  </si>
  <si>
    <t>24/299</t>
  </si>
  <si>
    <t>19/299</t>
  </si>
  <si>
    <t>47/299</t>
  </si>
  <si>
    <t>100/299</t>
  </si>
  <si>
    <t>92/299</t>
  </si>
  <si>
    <t>105/299</t>
  </si>
  <si>
    <t>73/299</t>
  </si>
  <si>
    <t>74/299</t>
  </si>
  <si>
    <t>79/299</t>
  </si>
  <si>
    <t>Quadro 2.8.2.3 -  Evolução dos conteúdos sobre dever de abstenção de contacto</t>
  </si>
  <si>
    <t xml:space="preserve"> ../146</t>
  </si>
  <si>
    <t>Quadro 2.7.3.3 - Evolução dos conteúdos sobre meios de vigilância à distância</t>
  </si>
  <si>
    <t xml:space="preserve"> Meios de vigilância à distância</t>
  </si>
  <si>
    <t>2.7.3  - Meios de vigilância à distância</t>
  </si>
  <si>
    <t>Quadro 2.7.3.1 - Convenções publicadas com cláusulas relativas a meios de vigilância à distância, por tipo</t>
  </si>
  <si>
    <t>Quadro 2.7.3.2 - Convenções publicadas com cláusulas relativas a meios de vigilância à distância, por subtipo</t>
  </si>
  <si>
    <t xml:space="preserve"> ../208</t>
  </si>
  <si>
    <t>2.7.3.1 - Convenções publicadas com cláusulas relativas a meios de vigilância à distância,  por tipo</t>
  </si>
  <si>
    <t>2.7.3.2 - Convenções publicadas com cláusulas relativas a meios de vigilância à distância,  por subtipo</t>
  </si>
  <si>
    <t>2.7.3.3 - Evolução dos conteúdos sobre meios de vigilância à distância</t>
  </si>
  <si>
    <r>
      <t>Taxa de cobertura das convenções em vigor</t>
    </r>
    <r>
      <rPr>
        <sz val="11"/>
        <color theme="1"/>
        <rFont val="Calibri"/>
        <family val="2"/>
        <scheme val="minor"/>
      </rPr>
      <t xml:space="preserve"> – o número de trabalhadores por conta de outrem (TCO) ao serviço  nos estabelecimentos abrangidos por convenções coletivas, por relação ao número de trabalhadores por conta de outrem, considerando o universo de respostas aos Quadros de Pessoal (no Continente). (fonte: GEP/MTSSS).  </t>
    </r>
  </si>
  <si>
    <r>
      <t>5.</t>
    </r>
    <r>
      <rPr>
        <sz val="7"/>
        <color theme="1"/>
        <rFont val="Times New Roman"/>
        <family val="1"/>
      </rPr>
      <t xml:space="preserve">    </t>
    </r>
    <r>
      <rPr>
        <sz val="11"/>
        <color theme="1"/>
        <rFont val="Calibri"/>
        <family val="2"/>
        <scheme val="minor"/>
      </rPr>
      <t xml:space="preserve">O fascículo (III) "Dados sobre contratação coletiva 2015 a 2023”, que aqui se apresenta, integra duas partes:  </t>
    </r>
  </si>
  <si>
    <r>
      <t>8.</t>
    </r>
    <r>
      <rPr>
        <sz val="7"/>
        <color theme="1"/>
        <rFont val="Times New Roman"/>
        <family val="1"/>
      </rPr>
      <t xml:space="preserve">    </t>
    </r>
    <r>
      <rPr>
        <sz val="11"/>
        <color theme="1"/>
        <rFont val="Calibri"/>
        <family val="2"/>
        <scheme val="minor"/>
      </rPr>
      <t>Por último, e no que toca à recolha de dados, ela foi feita a partir das fontes utilizadas nos Relatórios sobre a Evolução da Negociação Coletiva publicados anualmente pelo CRL: o Boletim do Trabalho e Emprego; Diário da República Eletrónico; o Relatório sobre regulamentação coletiva de trabalho publicada nos anos de 2015 a 2023, da Direção-Geral do Emprego e das Relações de Trabalho.</t>
    </r>
  </si>
  <si>
    <t>RMMG   (Remuneração mínima mensal garantida)</t>
  </si>
  <si>
    <t>Comparação da convenção face à versão anterior</t>
  </si>
  <si>
    <t>Quadro 2.3.9.3  - Evolução dos conteúdos sobre isenção de horário de trabalho</t>
  </si>
  <si>
    <r>
      <t>Taxa de cobertura das convenções publicadas</t>
    </r>
    <r>
      <rPr>
        <sz val="11"/>
        <color theme="1"/>
        <rFont val="Calibri"/>
        <family val="2"/>
        <scheme val="minor"/>
      </rPr>
      <t xml:space="preserve"> - o número de trabalhadores potencialmente abrangidos por convenções coletivas (CC, AC ou AE) publicadas anualmente (registos da DGERT, Relatório sobre regulamentação coletiva de trabalho publicado no ano, http://www.dgert.gov.pt) por relação ao número de trabalhadores por conta de outrem (no Continente). (fonte:  "R.U.-Quadros de Pessoal", GEP/MTSSS).</t>
    </r>
  </si>
  <si>
    <r>
      <t>Variação salarial real média intertabelas anualizada</t>
    </r>
    <r>
      <rPr>
        <sz val="11"/>
        <color theme="1"/>
        <rFont val="Calibri"/>
        <family val="2"/>
        <scheme val="minor"/>
      </rPr>
      <t xml:space="preserve"> - A variação média intertabelas deflacionada com os acréscimos médios do índice de preços no consumidor, nacional com habitação (IPC), medidos entre as datas do início de produção de efeitos das tabelas publicadas e das tabelas anteriores. Relativamente a cada IRCT a evolução do IPC é calculada pelo quociente das médias simples dos índices dos doze meses anteriores às datas de início de eficácia das tabelas anteriores e das tabelas vigentes. Os valores apresentados correspondem à média das variações relativas aos vários IRCT ponderadas com o número de trabalhadores de cada um deles (fonte:  "Variação média ponderada intertabelas", DGERT/MTSSS). </t>
    </r>
  </si>
  <si>
    <r>
      <t>Variação salarial nominal média intertabelas anualizada</t>
    </r>
    <r>
      <rPr>
        <sz val="11"/>
        <color theme="1"/>
        <rFont val="Calibri"/>
        <family val="2"/>
        <scheme val="minor"/>
      </rPr>
      <t xml:space="preserve"> - para cada IRCT é calculado o aumento percentual médio entre a tabela salarial vigente e a anterior, ponderado com a distribuição de trabalhadores por categorias profissionais, tendo como fonte os Quadros de Pessoal do Relatório Único e informação diretamente fornecida pelas empresas, quando se trata de acordo de empresa e de acordo coletivo; as variações médias por atividades e para o total são calculadas a partir destes aumentos salariais ponderados com o número de trabalhadores abrangidos por cada um dos IRCT. Sempre que as novas tabelas salariais substituam outras com eficácia superior a doze meses, procede-se à anualização dos respetivos aumentos (fonte:  "Variação média ponderada intertabelas", DGERT/MTSSS).</t>
    </r>
  </si>
  <si>
    <t>71 /299</t>
  </si>
  <si>
    <t xml:space="preserve">Fonte(s): CRL / BTE online (https://www.crlaborais.pt || http://bte.gep.mtsss.gov.pt).     </t>
  </si>
  <si>
    <t>45/299</t>
  </si>
  <si>
    <t>72/299</t>
  </si>
  <si>
    <t>76/299</t>
  </si>
  <si>
    <t>11/299</t>
  </si>
  <si>
    <t>17/299</t>
  </si>
  <si>
    <t xml:space="preserve"> 40/299</t>
  </si>
  <si>
    <t>4/299</t>
  </si>
  <si>
    <t>1.1 - MAPEAMENTRO GERAL DOS IRCT 2015 a 2024</t>
  </si>
  <si>
    <t>944.08</t>
  </si>
  <si>
    <r>
      <t xml:space="preserve">Notas:   * CAE por IRCT publicado e média do setor;  </t>
    </r>
    <r>
      <rPr>
        <sz val="12"/>
        <color theme="1"/>
        <rFont val="Calibri"/>
        <family val="2"/>
        <scheme val="minor"/>
      </rPr>
      <t>..</t>
    </r>
    <r>
      <rPr>
        <sz val="10"/>
        <color theme="1"/>
        <rFont val="Calibri"/>
        <family val="2"/>
        <scheme val="minor"/>
      </rPr>
      <t xml:space="preserve">  Ausência de dados ou cálculo inviável (1ª Convenção, alterações da estrutura das categorias profissionais ou alteração não salarial);  **Média total: inclui valores relativos à PCT (Portaria de Condições de Trabalho, para trabalhadores administrativos).</t>
    </r>
  </si>
  <si>
    <t>Tempo de trabalho / Trab. Suplementar</t>
  </si>
  <si>
    <t>Resolução de conflitos / Comissão paritária</t>
  </si>
  <si>
    <t>Processo individual e dados  de trabalhad. e de outros</t>
  </si>
  <si>
    <t>Outros vínculos laborais</t>
  </si>
  <si>
    <t>Conciliação da vida familiar e profissional</t>
  </si>
  <si>
    <r>
      <rPr>
        <b/>
        <sz val="12"/>
        <color theme="1"/>
        <rFont val="Calibri"/>
        <family val="2"/>
      </rPr>
      <t>..</t>
    </r>
    <r>
      <rPr>
        <sz val="12"/>
        <color theme="1"/>
        <rFont val="Calibri"/>
        <family val="2"/>
      </rPr>
      <t xml:space="preserve">   Dados não disponíveis.        (*) Abrange apenas cláusulas de articulação.</t>
    </r>
  </si>
  <si>
    <t>(Continente)</t>
  </si>
  <si>
    <r>
      <t>Nota:  Âmbito geográfico indicado na convenção (publicada no Continente):  "Nacional" ;  "Nacional e estrangeiro" ; "</t>
    </r>
    <r>
      <rPr>
        <u/>
        <sz val="9"/>
        <color theme="1"/>
        <rFont val="Calibri"/>
        <family val="2"/>
        <scheme val="minor"/>
      </rPr>
      <t>Regional e local"  (inclui 'Continente</t>
    </r>
    <r>
      <rPr>
        <sz val="9"/>
        <color theme="1"/>
        <rFont val="Calibri"/>
        <family val="2"/>
        <scheme val="minor"/>
      </rPr>
      <t>' e/ou 'região' e/ou territórios menores).</t>
    </r>
  </si>
  <si>
    <t>Nacional e estrangeiro</t>
  </si>
  <si>
    <t>Adesão individual (escolha de convenção aplicável)</t>
  </si>
  <si>
    <t>Prazo de vigência (duração)</t>
  </si>
  <si>
    <t>38/293</t>
  </si>
  <si>
    <r>
      <rPr>
        <sz val="11"/>
        <color theme="1"/>
        <rFont val="Calibri"/>
        <family val="2"/>
        <scheme val="minor"/>
      </rPr>
      <t xml:space="preserve"> ..</t>
    </r>
    <r>
      <rPr>
        <sz val="10"/>
        <color theme="1"/>
        <rFont val="Calibri"/>
        <family val="2"/>
        <scheme val="minor"/>
      </rPr>
      <t xml:space="preserve"> -Dados não disponíveis.</t>
    </r>
  </si>
  <si>
    <t>Q.40</t>
  </si>
  <si>
    <t>4/293</t>
  </si>
  <si>
    <t>Disposições ou regimes transitórios</t>
  </si>
  <si>
    <t>62/293</t>
  </si>
  <si>
    <t>113/293</t>
  </si>
  <si>
    <t>&gt; 26</t>
  </si>
  <si>
    <t>&gt;26</t>
  </si>
  <si>
    <t>2024: uma convenção (AE-IST / Sitese) refere 27 dias de férias (sem majoração) e 3 (da Portugália e TAP) referem 42 dias de férias.</t>
  </si>
  <si>
    <t>49/293</t>
  </si>
  <si>
    <t>Nota :  Há convenções que não indicam valores em algumas opções, pelo que o somatório das categorias pode não ser igual ao total de convenções que regulam adaptabilidade;  ..   Dados não recolhidos.</t>
  </si>
  <si>
    <t>34/293</t>
  </si>
  <si>
    <t xml:space="preserve">Notas:  ..   Dados não recolhidos.  * Existem convenções que não estipulam acréscimos em todas as categorias consideradas.  </t>
  </si>
  <si>
    <t>5/293</t>
  </si>
  <si>
    <t>53/293</t>
  </si>
  <si>
    <t>129/293</t>
  </si>
  <si>
    <t>86/293</t>
  </si>
  <si>
    <t>109/293</t>
  </si>
  <si>
    <t>67/293</t>
  </si>
  <si>
    <t>125/293</t>
  </si>
  <si>
    <t>85/293</t>
  </si>
  <si>
    <t>48/293</t>
  </si>
  <si>
    <t>43/293</t>
  </si>
  <si>
    <t>2/293</t>
  </si>
  <si>
    <t>65/293</t>
  </si>
  <si>
    <t>55/293</t>
  </si>
  <si>
    <t>22/293</t>
  </si>
  <si>
    <t>73/293</t>
  </si>
  <si>
    <t>98/293</t>
  </si>
  <si>
    <r>
      <t>(II)</t>
    </r>
    <r>
      <rPr>
        <sz val="7"/>
        <color theme="1"/>
        <rFont val="Times New Roman"/>
        <family val="1"/>
      </rPr>
      <t xml:space="preserve">    </t>
    </r>
    <r>
      <rPr>
        <sz val="11"/>
        <color theme="1"/>
        <rFont val="Calibri"/>
        <family val="2"/>
        <scheme val="minor"/>
      </rPr>
      <t xml:space="preserve">Negociação coletiva em números, </t>
    </r>
    <r>
      <rPr>
        <u/>
        <sz val="11"/>
        <color theme="1"/>
        <rFont val="Calibri"/>
        <family val="2"/>
        <scheme val="minor"/>
      </rPr>
      <t>anual e comparação com o ano anterior</t>
    </r>
    <r>
      <rPr>
        <sz val="11"/>
        <color theme="1"/>
        <rFont val="Calibri"/>
        <family val="2"/>
        <scheme val="minor"/>
      </rPr>
      <t>, que corresponde ao capítulo 4 ("A negociação coletiva do ano …." n-1) do relatório anual.</t>
    </r>
  </si>
  <si>
    <r>
      <t>2.</t>
    </r>
    <r>
      <rPr>
        <sz val="7"/>
        <color theme="1"/>
        <rFont val="Times New Roman"/>
        <family val="1"/>
      </rPr>
      <t xml:space="preserve">    </t>
    </r>
    <r>
      <rPr>
        <sz val="11"/>
        <color theme="1"/>
        <rFont val="Calibri"/>
        <family val="2"/>
        <scheme val="minor"/>
      </rPr>
      <t>O objeto de análise incide sobre a contratação coletiva publicada anualmente, com dados quantitativos recolhidos e tratados a partir de 2015, que beneficia do repositório de informação sobre a evolução da contratação coletiva que se foi consolidando nos relatórios anuais do CRL.</t>
    </r>
  </si>
  <si>
    <r>
      <t>(III)</t>
    </r>
    <r>
      <rPr>
        <sz val="7"/>
        <color theme="1"/>
        <rFont val="Times New Roman"/>
        <family val="1"/>
      </rPr>
      <t xml:space="preserve">  </t>
    </r>
    <r>
      <rPr>
        <sz val="11"/>
        <color theme="1"/>
        <rFont val="Calibri"/>
        <family val="2"/>
        <scheme val="minor"/>
      </rPr>
      <t xml:space="preserve">Negociação coletiva em números, </t>
    </r>
    <r>
      <rPr>
        <u/>
        <sz val="11"/>
        <color theme="1"/>
        <rFont val="Calibri"/>
        <family val="2"/>
        <scheme val="minor"/>
      </rPr>
      <t>série 2015 a …. (ano n-1)</t>
    </r>
    <r>
      <rPr>
        <sz val="11"/>
        <color theme="1"/>
        <rFont val="Calibri"/>
        <family val="2"/>
        <scheme val="minor"/>
      </rPr>
      <t>, que aqui se apresenta.</t>
    </r>
  </si>
  <si>
    <r>
      <t>1.</t>
    </r>
    <r>
      <rPr>
        <sz val="7"/>
        <color theme="1"/>
        <rFont val="Times New Roman"/>
        <family val="1"/>
      </rPr>
      <t xml:space="preserve">    </t>
    </r>
    <r>
      <rPr>
        <sz val="11"/>
        <color theme="1"/>
        <rFont val="Calibri"/>
        <family val="2"/>
        <scheme val="minor"/>
      </rPr>
      <t>A publicação "</t>
    </r>
    <r>
      <rPr>
        <b/>
        <i/>
        <sz val="11"/>
        <color theme="1"/>
        <rFont val="Calibri"/>
        <family val="2"/>
        <scheme val="minor"/>
      </rPr>
      <t xml:space="preserve">Negociação Coletiva em Números, ..." </t>
    </r>
    <r>
      <rPr>
        <i/>
        <sz val="11"/>
        <color theme="1"/>
        <rFont val="Calibri"/>
        <family val="2"/>
        <scheme val="minor"/>
      </rPr>
      <t xml:space="preserve"> </t>
    </r>
    <r>
      <rPr>
        <sz val="11"/>
        <color theme="1"/>
        <rFont val="Calibri"/>
        <family val="2"/>
        <scheme val="minor"/>
      </rPr>
      <t xml:space="preserve">apresenta uma panorâmica global sobre a contratação coletiva, em complemento do </t>
    </r>
    <r>
      <rPr>
        <i/>
        <sz val="11"/>
        <color theme="1"/>
        <rFont val="Calibri"/>
        <family val="2"/>
        <scheme val="minor"/>
      </rPr>
      <t>Relatório sobre a Evolução da Negociação Coletiva</t>
    </r>
    <r>
      <rPr>
        <sz val="11"/>
        <color theme="1"/>
        <rFont val="Calibri"/>
        <family val="2"/>
        <scheme val="minor"/>
      </rPr>
      <t xml:space="preserve"> publicado anualmente pelo Centro de Relações Laborais (CRL).</t>
    </r>
  </si>
  <si>
    <r>
      <t>3.</t>
    </r>
    <r>
      <rPr>
        <sz val="7"/>
        <color theme="1"/>
        <rFont val="Times New Roman"/>
        <family val="1"/>
      </rPr>
      <t xml:space="preserve">    </t>
    </r>
    <r>
      <rPr>
        <sz val="11"/>
        <color theme="1"/>
        <rFont val="Calibri"/>
        <family val="2"/>
        <scheme val="minor"/>
      </rPr>
      <t xml:space="preserve">A </t>
    </r>
    <r>
      <rPr>
        <b/>
        <i/>
        <u/>
        <sz val="11"/>
        <color theme="1"/>
        <rFont val="Calibri"/>
        <family val="2"/>
        <scheme val="minor"/>
      </rPr>
      <t>Negociação Coletiva em Números, 2015 a 2024</t>
    </r>
    <r>
      <rPr>
        <sz val="11"/>
        <color theme="1"/>
        <rFont val="Calibri"/>
        <family val="2"/>
        <scheme val="minor"/>
      </rPr>
      <t>, preserva, deste modo, a metodologia e os critérios dos mencionados relatórios, o que permite acompanhar a dinâmica da negociação coletiva ocorrida em cada ano, assim como as tendências da negociação ao longo dos últimos anos. Para esta homogeneidade de critérios concorrem três pontos essenciais:</t>
    </r>
  </si>
  <si>
    <r>
      <t>(I)</t>
    </r>
    <r>
      <rPr>
        <sz val="7"/>
        <color theme="1"/>
        <rFont val="Times New Roman"/>
        <family val="1"/>
      </rPr>
      <t xml:space="preserve">      </t>
    </r>
    <r>
      <rPr>
        <sz val="11"/>
        <color theme="1"/>
        <rFont val="Calibri"/>
        <family val="2"/>
        <scheme val="minor"/>
      </rPr>
      <t xml:space="preserve">Negociação coletiva em números, </t>
    </r>
    <r>
      <rPr>
        <u/>
        <sz val="11"/>
        <color theme="1"/>
        <rFont val="Calibri"/>
        <family val="2"/>
        <scheme val="minor"/>
      </rPr>
      <t>série "2005 a …."</t>
    </r>
    <r>
      <rPr>
        <sz val="11"/>
        <color theme="1"/>
        <rFont val="Calibri"/>
        <family val="2"/>
        <scheme val="minor"/>
      </rPr>
      <t>, que corresponde ao capítulo 3 do relatório anual.</t>
    </r>
  </si>
  <si>
    <r>
      <t>3.1.</t>
    </r>
    <r>
      <rPr>
        <sz val="7"/>
        <color theme="1"/>
        <rFont val="Times New Roman"/>
        <family val="1"/>
      </rPr>
      <t xml:space="preserve">    </t>
    </r>
    <r>
      <rPr>
        <sz val="11"/>
        <color theme="1"/>
        <rFont val="Calibri"/>
        <family val="2"/>
        <scheme val="minor"/>
      </rPr>
      <t>Os apuramentos anuais correspondem ao universo da negociação coletiva publicada em cada ano, e centram-se, tão somente, nos conteúdos negociados e publicados em convenções naquele ano, nos tipos (AC, AE e CC) e subtipos (: primeiras convenções, revisões globais e revisões parciais).</t>
    </r>
  </si>
  <si>
    <t>NEGOCIAÇÃO COLETIVA EM NÚMEROS,  2015 a 2024</t>
  </si>
  <si>
    <t>Última atualização: 05.09.2025</t>
  </si>
  <si>
    <t>1.1 -  Mapeamento geral dos IRCT, 2015 a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</si>
</sst>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0.00\ &quot;€&quot;;[Red]\-#,##0.00\ &quot;€&quot;"/>
    <numFmt numFmtId="164" formatCode="_-* #,##0.00_-;\-* #,##0.00_-;_-* &quot;-&quot;??_-;_-@_-"/>
    <numFmt numFmtId="165" formatCode="_-* #,##0.00\ [$€]_-;\-* #,##0.00\ [$€]_-;_-* &quot;-&quot;??\ [$€]_-;_-@_-"/>
    <numFmt numFmtId="166" formatCode="0.0%"/>
    <numFmt numFmtId="167" formatCode="_-* #,##0_-;\-* #,##0_-;_-* &quot;-&quot;??_-;_-@_-"/>
    <numFmt numFmtId="168" formatCode="_-* #,##0.0_-;\-* #,##0.0_-;_-* &quot;-&quot;??_-;_-@_-"/>
    <numFmt numFmtId="169" formatCode="0.0"/>
  </numFmts>
  <fonts count="73" x14ac:knownFonts="1">
    <font>
      <sz val="11"/>
      <color theme="1"/>
      <name val="Calibri"/>
      <family val="2"/>
      <scheme val="minor"/>
    </font>
    <font>
      <sz val="9"/>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b/>
      <sz val="16"/>
      <color theme="1"/>
      <name val="Calibri"/>
      <family val="2"/>
      <scheme val="minor"/>
    </font>
    <font>
      <b/>
      <sz val="11"/>
      <name val="Calibri"/>
      <family val="2"/>
      <scheme val="minor"/>
    </font>
    <font>
      <b/>
      <sz val="14"/>
      <color theme="1"/>
      <name val="Calibri"/>
      <family val="2"/>
      <scheme val="minor"/>
    </font>
    <font>
      <sz val="11"/>
      <color theme="1"/>
      <name val="Calibri"/>
      <family val="2"/>
      <scheme val="minor"/>
    </font>
    <font>
      <sz val="10"/>
      <name val="Arial"/>
      <family val="2"/>
    </font>
    <font>
      <i/>
      <sz val="10"/>
      <color theme="1"/>
      <name val="Calibri"/>
      <family val="2"/>
      <scheme val="minor"/>
    </font>
    <font>
      <sz val="11"/>
      <color theme="1"/>
      <name val="Arial"/>
      <family val="2"/>
    </font>
    <font>
      <sz val="9"/>
      <color theme="1"/>
      <name val="Arial"/>
      <family val="2"/>
    </font>
    <font>
      <sz val="12"/>
      <color theme="1"/>
      <name val="Calibri"/>
      <family val="2"/>
      <scheme val="minor"/>
    </font>
    <font>
      <b/>
      <sz val="12"/>
      <color rgb="FF00000A"/>
      <name val="Calibri"/>
      <family val="2"/>
      <scheme val="minor"/>
    </font>
    <font>
      <sz val="10"/>
      <color theme="1"/>
      <name val="Calibri"/>
      <family val="2"/>
    </font>
    <font>
      <sz val="10"/>
      <color theme="1"/>
      <name val="Arial"/>
      <family val="2"/>
    </font>
    <font>
      <b/>
      <sz val="12"/>
      <name val="Calibri"/>
      <family val="2"/>
      <scheme val="minor"/>
    </font>
    <font>
      <sz val="8"/>
      <color theme="1"/>
      <name val="Calibri"/>
      <family val="2"/>
      <scheme val="minor"/>
    </font>
    <font>
      <i/>
      <sz val="11"/>
      <color theme="1"/>
      <name val="Calibri"/>
      <family val="2"/>
      <scheme val="minor"/>
    </font>
    <font>
      <b/>
      <i/>
      <sz val="11"/>
      <color theme="1"/>
      <name val="Calibri"/>
      <family val="2"/>
      <scheme val="minor"/>
    </font>
    <font>
      <sz val="12"/>
      <color theme="1"/>
      <name val="Calibri"/>
      <family val="2"/>
    </font>
    <font>
      <b/>
      <sz val="10"/>
      <color theme="1"/>
      <name val="Calibri"/>
      <family val="2"/>
      <scheme val="minor"/>
    </font>
    <font>
      <b/>
      <sz val="10"/>
      <color theme="1"/>
      <name val="Calibri"/>
      <family val="2"/>
    </font>
    <font>
      <sz val="8"/>
      <color theme="1"/>
      <name val="Arial"/>
      <family val="2"/>
    </font>
    <font>
      <sz val="11"/>
      <name val="Calibri"/>
      <family val="2"/>
      <scheme val="minor"/>
    </font>
    <font>
      <i/>
      <sz val="12"/>
      <color theme="1"/>
      <name val="Calibri"/>
      <family val="2"/>
      <scheme val="minor"/>
    </font>
    <font>
      <b/>
      <sz val="8"/>
      <color theme="1"/>
      <name val="Calibri"/>
      <family val="2"/>
      <scheme val="minor"/>
    </font>
    <font>
      <sz val="10"/>
      <name val="Calibri"/>
      <family val="2"/>
      <scheme val="minor"/>
    </font>
    <font>
      <sz val="9"/>
      <name val="Calibri"/>
      <family val="2"/>
      <scheme val="minor"/>
    </font>
    <font>
      <sz val="8"/>
      <name val="Calibri"/>
      <family val="2"/>
      <scheme val="minor"/>
    </font>
    <font>
      <b/>
      <i/>
      <sz val="12"/>
      <color theme="1"/>
      <name val="Calibri"/>
      <family val="2"/>
      <scheme val="minor"/>
    </font>
    <font>
      <b/>
      <i/>
      <sz val="10"/>
      <name val="Calibri"/>
      <family val="2"/>
      <scheme val="minor"/>
    </font>
    <font>
      <sz val="11"/>
      <color rgb="FF0070C0"/>
      <name val="Calibri"/>
      <family val="2"/>
      <scheme val="minor"/>
    </font>
    <font>
      <b/>
      <sz val="16"/>
      <color theme="0"/>
      <name val="Calibri"/>
      <family val="2"/>
      <scheme val="minor"/>
    </font>
    <font>
      <b/>
      <sz val="14"/>
      <name val="Calibri"/>
      <family val="2"/>
      <scheme val="minor"/>
    </font>
    <font>
      <u/>
      <sz val="11"/>
      <color theme="10"/>
      <name val="Calibri"/>
      <family val="2"/>
      <scheme val="minor"/>
    </font>
    <font>
      <sz val="11"/>
      <color rgb="FF0070C0"/>
      <name val="Arial"/>
      <family val="2"/>
    </font>
    <font>
      <sz val="12"/>
      <name val="Calibri"/>
      <family val="2"/>
    </font>
    <font>
      <b/>
      <sz val="11"/>
      <color theme="1"/>
      <name val="Arial"/>
      <family val="2"/>
    </font>
    <font>
      <b/>
      <sz val="11"/>
      <color rgb="FF000000"/>
      <name val="Calibri"/>
      <family val="2"/>
    </font>
    <font>
      <sz val="11"/>
      <color rgb="FFFF0000"/>
      <name val="Calibri"/>
      <family val="2"/>
      <scheme val="minor"/>
    </font>
    <font>
      <sz val="11"/>
      <color rgb="FF000000"/>
      <name val="Calibri"/>
      <family val="2"/>
      <charset val="1"/>
    </font>
    <font>
      <b/>
      <sz val="12"/>
      <name val="Calibri"/>
      <family val="2"/>
    </font>
    <font>
      <b/>
      <sz val="11"/>
      <name val="Calibri"/>
      <family val="2"/>
    </font>
    <font>
      <sz val="12"/>
      <name val="Calibri"/>
      <family val="2"/>
      <scheme val="minor"/>
    </font>
    <font>
      <sz val="11"/>
      <color rgb="FF00B050"/>
      <name val="Calibri"/>
      <family val="2"/>
      <scheme val="minor"/>
    </font>
    <font>
      <sz val="11"/>
      <color rgb="FF00B050"/>
      <name val="Arial"/>
      <family val="2"/>
    </font>
    <font>
      <b/>
      <sz val="11"/>
      <color theme="4" tint="-0.249977111117893"/>
      <name val="Calibri"/>
      <family val="2"/>
      <scheme val="minor"/>
    </font>
    <font>
      <b/>
      <sz val="11"/>
      <color rgb="FFFF0000"/>
      <name val="Calibri"/>
      <family val="2"/>
      <scheme val="minor"/>
    </font>
    <font>
      <b/>
      <sz val="11"/>
      <color rgb="FF00B0F0"/>
      <name val="Calibri"/>
      <family val="2"/>
      <scheme val="minor"/>
    </font>
    <font>
      <b/>
      <sz val="8"/>
      <name val="Calibri"/>
      <family val="2"/>
      <scheme val="minor"/>
    </font>
    <font>
      <b/>
      <sz val="9"/>
      <color theme="1"/>
      <name val="Calibri"/>
      <family val="2"/>
      <scheme val="minor"/>
    </font>
    <font>
      <sz val="8"/>
      <color theme="0" tint="-0.34998626667073579"/>
      <name val="Calibri"/>
      <family val="2"/>
      <scheme val="minor"/>
    </font>
    <font>
      <sz val="8"/>
      <color rgb="FF1F497D"/>
      <name val="Calibri"/>
      <family val="2"/>
      <scheme val="minor"/>
    </font>
    <font>
      <b/>
      <sz val="11"/>
      <color rgb="FF00B050"/>
      <name val="Calibri"/>
      <family val="2"/>
      <scheme val="minor"/>
    </font>
    <font>
      <u/>
      <sz val="11"/>
      <color theme="1"/>
      <name val="Calibri"/>
      <family val="2"/>
      <scheme val="minor"/>
    </font>
    <font>
      <b/>
      <u/>
      <sz val="11"/>
      <color theme="1"/>
      <name val="Calibri"/>
      <family val="2"/>
      <scheme val="minor"/>
    </font>
    <font>
      <sz val="12"/>
      <color rgb="FF00000A"/>
      <name val="Calibri"/>
      <family val="2"/>
      <scheme val="minor"/>
    </font>
    <font>
      <sz val="7"/>
      <color theme="1"/>
      <name val="Times New Roman"/>
      <family val="1"/>
    </font>
    <font>
      <sz val="10"/>
      <color rgb="FF00000A"/>
      <name val="Calibri"/>
      <family val="2"/>
      <scheme val="minor"/>
    </font>
    <font>
      <vertAlign val="superscript"/>
      <sz val="9"/>
      <color theme="1"/>
      <name val="Calibri"/>
      <family val="2"/>
      <scheme val="minor"/>
    </font>
    <font>
      <sz val="11"/>
      <color theme="1"/>
      <name val="Symbol"/>
      <family val="1"/>
      <charset val="2"/>
    </font>
    <font>
      <b/>
      <vertAlign val="superscript"/>
      <sz val="9"/>
      <color theme="1"/>
      <name val="Calibri"/>
      <family val="2"/>
      <scheme val="minor"/>
    </font>
    <font>
      <sz val="14"/>
      <color theme="1"/>
      <name val="Calibri"/>
      <family val="2"/>
      <scheme val="minor"/>
    </font>
    <font>
      <sz val="11"/>
      <color theme="0" tint="-0.34998626667073579"/>
      <name val="Calibri"/>
      <family val="2"/>
      <scheme val="minor"/>
    </font>
    <font>
      <sz val="9"/>
      <color theme="0" tint="-0.34998626667073579"/>
      <name val="Arial"/>
      <family val="2"/>
    </font>
    <font>
      <sz val="8"/>
      <color theme="0" tint="-0.34998626667073579"/>
      <name val="Arial"/>
      <family val="2"/>
    </font>
    <font>
      <sz val="11"/>
      <color rgb="FFC00000"/>
      <name val="Calibri"/>
      <family val="2"/>
      <scheme val="minor"/>
    </font>
    <font>
      <b/>
      <i/>
      <u/>
      <sz val="11"/>
      <color theme="1"/>
      <name val="Calibri"/>
      <family val="2"/>
      <scheme val="minor"/>
    </font>
    <font>
      <b/>
      <sz val="11"/>
      <color rgb="FFFF0000"/>
      <name val="Arial"/>
      <family val="2"/>
    </font>
    <font>
      <b/>
      <sz val="12"/>
      <color theme="1"/>
      <name val="Calibri"/>
      <family val="2"/>
    </font>
    <font>
      <u/>
      <sz val="9"/>
      <color theme="1"/>
      <name val="Calibri"/>
      <family val="2"/>
      <scheme val="minor"/>
    </font>
  </fonts>
  <fills count="2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tint="0.399975585192419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8" tint="-0.249977111117893"/>
        <bgColor indexed="64"/>
      </patternFill>
    </fill>
    <fill>
      <patternFill patternType="solid">
        <fgColor rgb="FFFFFFFF"/>
        <bgColor indexed="64"/>
      </patternFill>
    </fill>
    <fill>
      <patternFill patternType="solid">
        <fgColor rgb="FFB9CDE5"/>
        <bgColor rgb="FFC0C0C0"/>
      </patternFill>
    </fill>
    <fill>
      <patternFill patternType="solid">
        <fgColor theme="4" tint="0.59999389629810485"/>
        <bgColor rgb="FFC0C0C0"/>
      </patternFill>
    </fill>
    <fill>
      <patternFill patternType="lightUp"/>
    </fill>
    <fill>
      <patternFill patternType="solid">
        <fgColor rgb="FFFFFFEB"/>
        <bgColor indexed="64"/>
      </patternFill>
    </fill>
  </fills>
  <borders count="9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style="double">
        <color indexed="64"/>
      </left>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style="double">
        <color indexed="64"/>
      </bottom>
      <diagonal/>
    </border>
    <border>
      <left/>
      <right/>
      <top/>
      <bottom style="double">
        <color indexed="64"/>
      </bottom>
      <diagonal/>
    </border>
    <border>
      <left style="double">
        <color indexed="64"/>
      </left>
      <right style="thin">
        <color indexed="64"/>
      </right>
      <top/>
      <bottom style="double">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top/>
      <bottom/>
      <diagonal/>
    </border>
    <border>
      <left style="thin">
        <color indexed="64"/>
      </left>
      <right style="thin">
        <color indexed="64"/>
      </right>
      <top/>
      <bottom style="double">
        <color indexed="64"/>
      </bottom>
      <diagonal/>
    </border>
    <border>
      <left style="double">
        <color indexed="64"/>
      </left>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double">
        <color indexed="64"/>
      </right>
      <top/>
      <bottom/>
      <diagonal/>
    </border>
    <border>
      <left style="medium">
        <color indexed="64"/>
      </left>
      <right style="thin">
        <color indexed="64"/>
      </right>
      <top/>
      <bottom/>
      <diagonal/>
    </border>
    <border>
      <left style="medium">
        <color indexed="64"/>
      </left>
      <right style="thin">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double">
        <color indexed="64"/>
      </bottom>
      <diagonal/>
    </border>
    <border>
      <left style="medium">
        <color indexed="64"/>
      </left>
      <right/>
      <top style="double">
        <color indexed="64"/>
      </top>
      <bottom style="thin">
        <color indexed="64"/>
      </bottom>
      <diagonal/>
    </border>
    <border>
      <left style="medium">
        <color indexed="64"/>
      </left>
      <right/>
      <top/>
      <bottom/>
      <diagonal/>
    </border>
    <border>
      <left/>
      <right style="medium">
        <color indexed="64"/>
      </right>
      <top style="thin">
        <color indexed="64"/>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hair">
        <color indexed="64"/>
      </bottom>
      <diagonal/>
    </border>
    <border>
      <left style="double">
        <color indexed="64"/>
      </left>
      <right style="thin">
        <color indexed="64"/>
      </right>
      <top/>
      <bottom style="hair">
        <color indexed="64"/>
      </bottom>
      <diagonal/>
    </border>
    <border>
      <left/>
      <right style="double">
        <color indexed="64"/>
      </right>
      <top/>
      <bottom style="thin">
        <color indexed="64"/>
      </bottom>
      <diagonal/>
    </border>
    <border>
      <left/>
      <right style="double">
        <color indexed="64"/>
      </right>
      <top/>
      <bottom/>
      <diagonal/>
    </border>
    <border>
      <left/>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57">
    <xf numFmtId="0" fontId="0" fillId="0" borderId="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165" fontId="9" fillId="0" borderId="0" applyFont="0" applyFill="0" applyBorder="0" applyAlignment="0" applyProtection="0"/>
    <xf numFmtId="0" fontId="9" fillId="0" borderId="0"/>
    <xf numFmtId="0" fontId="8" fillId="0" borderId="0"/>
    <xf numFmtId="0" fontId="8" fillId="0" borderId="0"/>
    <xf numFmtId="0" fontId="8" fillId="0" borderId="0"/>
    <xf numFmtId="0" fontId="8" fillId="0" borderId="0"/>
    <xf numFmtId="0" fontId="8" fillId="0" borderId="0"/>
    <xf numFmtId="0" fontId="9" fillId="0" borderId="0"/>
    <xf numFmtId="0" fontId="8" fillId="0" borderId="0"/>
    <xf numFmtId="0" fontId="8" fillId="0" borderId="0"/>
    <xf numFmtId="0" fontId="9" fillId="0" borderId="0"/>
    <xf numFmtId="0" fontId="8" fillId="5" borderId="12" applyNumberFormat="0" applyFont="0" applyAlignment="0" applyProtection="0"/>
    <xf numFmtId="0" fontId="8" fillId="5" borderId="12" applyNumberFormat="0" applyFont="0" applyAlignment="0" applyProtection="0"/>
    <xf numFmtId="0" fontId="8" fillId="5" borderId="12" applyNumberFormat="0" applyFont="0" applyAlignment="0" applyProtection="0"/>
    <xf numFmtId="0" fontId="8" fillId="5" borderId="12" applyNumberFormat="0" applyFont="0" applyAlignment="0" applyProtection="0"/>
    <xf numFmtId="9" fontId="8" fillId="0" borderId="0" applyFont="0" applyFill="0" applyBorder="0" applyAlignment="0" applyProtection="0"/>
    <xf numFmtId="0" fontId="9" fillId="0" borderId="0"/>
    <xf numFmtId="0" fontId="36" fillId="0" borderId="0" applyNumberFormat="0" applyFill="0" applyBorder="0" applyAlignment="0" applyProtection="0"/>
    <xf numFmtId="0" fontId="42" fillId="0" borderId="0"/>
    <xf numFmtId="164" fontId="8" fillId="0" borderId="0" applyFont="0" applyFill="0" applyBorder="0" applyAlignment="0" applyProtection="0"/>
  </cellStyleXfs>
  <cellXfs count="760">
    <xf numFmtId="0" fontId="0" fillId="0" borderId="0" xfId="0"/>
    <xf numFmtId="0" fontId="1" fillId="0" borderId="0" xfId="0" applyFont="1"/>
    <xf numFmtId="0" fontId="11" fillId="0" borderId="0" xfId="0" applyFont="1"/>
    <xf numFmtId="0" fontId="11" fillId="0" borderId="0" xfId="0" applyFont="1" applyAlignment="1">
      <alignment wrapText="1"/>
    </xf>
    <xf numFmtId="0" fontId="12" fillId="0" borderId="0" xfId="0" applyFont="1"/>
    <xf numFmtId="0" fontId="0" fillId="3" borderId="0" xfId="0" applyFill="1"/>
    <xf numFmtId="0" fontId="11" fillId="3" borderId="0" xfId="0" applyFont="1" applyFill="1"/>
    <xf numFmtId="0" fontId="14" fillId="0" borderId="0" xfId="0" applyFont="1"/>
    <xf numFmtId="0" fontId="4" fillId="4" borderId="3" xfId="0" applyFont="1" applyFill="1" applyBorder="1" applyAlignment="1">
      <alignment horizontal="center" vertical="center" wrapText="1"/>
    </xf>
    <xf numFmtId="0" fontId="13" fillId="0" borderId="3" xfId="0" applyFont="1" applyBorder="1" applyAlignment="1">
      <alignment horizontal="center" vertical="center"/>
    </xf>
    <xf numFmtId="0" fontId="4" fillId="4" borderId="3" xfId="0" applyFont="1" applyFill="1" applyBorder="1" applyAlignment="1">
      <alignment horizontal="center" vertical="center"/>
    </xf>
    <xf numFmtId="0" fontId="4" fillId="0" borderId="3" xfId="0" applyFont="1" applyBorder="1" applyAlignment="1">
      <alignment horizontal="center" vertical="center"/>
    </xf>
    <xf numFmtId="0" fontId="5" fillId="0" borderId="0" xfId="0" applyFont="1"/>
    <xf numFmtId="0" fontId="13" fillId="0" borderId="3" xfId="0" applyFont="1" applyBorder="1" applyAlignment="1">
      <alignment horizontal="center" vertical="center" wrapText="1"/>
    </xf>
    <xf numFmtId="9" fontId="13" fillId="0" borderId="3" xfId="52" applyFont="1" applyFill="1" applyBorder="1" applyAlignment="1">
      <alignment horizontal="center" vertical="center"/>
    </xf>
    <xf numFmtId="0" fontId="1" fillId="0" borderId="8" xfId="0" applyFont="1" applyBorder="1"/>
    <xf numFmtId="0" fontId="6" fillId="0" borderId="0" xfId="0" applyFont="1" applyAlignment="1">
      <alignment vertical="center"/>
    </xf>
    <xf numFmtId="0" fontId="2" fillId="0" borderId="0" xfId="0" applyFont="1"/>
    <xf numFmtId="0" fontId="15" fillId="0" borderId="0" xfId="0" applyFont="1" applyAlignment="1">
      <alignment horizontal="left" vertical="center"/>
    </xf>
    <xf numFmtId="0" fontId="1" fillId="0" borderId="0" xfId="0" applyFont="1" applyAlignment="1">
      <alignment vertical="center"/>
    </xf>
    <xf numFmtId="0" fontId="7" fillId="0" borderId="0" xfId="0" applyFont="1" applyAlignment="1">
      <alignment wrapText="1"/>
    </xf>
    <xf numFmtId="0" fontId="4" fillId="0" borderId="0" xfId="0" applyFont="1"/>
    <xf numFmtId="0" fontId="17" fillId="0" borderId="0" xfId="53" applyFont="1" applyAlignment="1">
      <alignment vertical="center" wrapText="1"/>
    </xf>
    <xf numFmtId="0" fontId="3" fillId="0" borderId="0" xfId="0" applyFont="1"/>
    <xf numFmtId="0" fontId="4" fillId="4" borderId="16" xfId="0" applyFont="1" applyFill="1" applyBorder="1" applyAlignment="1">
      <alignment horizontal="center" vertical="center"/>
    </xf>
    <xf numFmtId="0" fontId="4" fillId="4" borderId="16" xfId="0" applyFont="1" applyFill="1" applyBorder="1" applyAlignment="1">
      <alignment horizontal="center" vertical="center" wrapText="1"/>
    </xf>
    <xf numFmtId="0" fontId="7" fillId="0" borderId="0" xfId="0" applyFont="1" applyAlignment="1">
      <alignment horizontal="center"/>
    </xf>
    <xf numFmtId="0" fontId="0" fillId="0" borderId="0" xfId="0" applyAlignment="1">
      <alignment vertical="center"/>
    </xf>
    <xf numFmtId="0" fontId="13" fillId="4" borderId="3" xfId="0" applyFont="1" applyFill="1" applyBorder="1" applyAlignment="1">
      <alignment horizontal="center" vertical="center"/>
    </xf>
    <xf numFmtId="0" fontId="24" fillId="0" borderId="0" xfId="0" applyFont="1" applyAlignment="1">
      <alignment vertical="top"/>
    </xf>
    <xf numFmtId="0" fontId="26" fillId="0" borderId="7" xfId="0" applyFont="1" applyBorder="1" applyAlignment="1">
      <alignment vertical="center" wrapText="1"/>
    </xf>
    <xf numFmtId="0" fontId="2" fillId="0" borderId="0" xfId="0" applyFont="1" applyAlignment="1">
      <alignment horizontal="center" vertical="center"/>
    </xf>
    <xf numFmtId="3" fontId="22" fillId="0" borderId="0" xfId="0" applyNumberFormat="1" applyFont="1" applyAlignment="1">
      <alignment horizontal="center" vertical="center"/>
    </xf>
    <xf numFmtId="0" fontId="24" fillId="0" borderId="0" xfId="0" applyFont="1" applyAlignment="1">
      <alignment vertical="top" wrapText="1"/>
    </xf>
    <xf numFmtId="0" fontId="17" fillId="0" borderId="0" xfId="53" applyFont="1" applyAlignment="1">
      <alignment horizontal="left" vertical="center" wrapText="1"/>
    </xf>
    <xf numFmtId="0" fontId="7" fillId="0" borderId="0" xfId="0" applyFont="1" applyAlignment="1">
      <alignment horizontal="center" wrapText="1"/>
    </xf>
    <xf numFmtId="0" fontId="29" fillId="0" borderId="0" xfId="0" applyFont="1" applyAlignment="1">
      <alignment horizontal="left" vertical="center"/>
    </xf>
    <xf numFmtId="0" fontId="4" fillId="18" borderId="29" xfId="0" applyFont="1" applyFill="1" applyBorder="1" applyAlignment="1">
      <alignment horizontal="center" vertical="center"/>
    </xf>
    <xf numFmtId="0" fontId="7" fillId="0" borderId="0" xfId="0" applyFont="1" applyAlignment="1">
      <alignment vertical="center" wrapText="1"/>
    </xf>
    <xf numFmtId="0" fontId="4" fillId="0" borderId="0" xfId="0" applyFont="1" applyAlignment="1">
      <alignment vertical="center" wrapText="1"/>
    </xf>
    <xf numFmtId="0" fontId="24" fillId="0" borderId="0" xfId="0" applyFont="1"/>
    <xf numFmtId="0" fontId="10" fillId="0" borderId="0" xfId="0" applyFont="1" applyAlignment="1">
      <alignment vertical="center" wrapText="1"/>
    </xf>
    <xf numFmtId="0" fontId="27" fillId="0" borderId="0" xfId="0" applyFont="1" applyAlignment="1">
      <alignment horizontal="center" vertical="center" wrapText="1"/>
    </xf>
    <xf numFmtId="0" fontId="2" fillId="0" borderId="0" xfId="0" applyFont="1" applyAlignment="1">
      <alignment vertical="center"/>
    </xf>
    <xf numFmtId="0" fontId="0" fillId="0" borderId="0" xfId="0" applyAlignment="1">
      <alignment vertical="center" wrapText="1"/>
    </xf>
    <xf numFmtId="0" fontId="0" fillId="0" borderId="0" xfId="0" applyAlignment="1">
      <alignment horizontal="center" vertical="center" wrapText="1"/>
    </xf>
    <xf numFmtId="0" fontId="20" fillId="0" borderId="0" xfId="0" applyFont="1" applyAlignment="1">
      <alignment vertical="center"/>
    </xf>
    <xf numFmtId="0" fontId="2" fillId="0" borderId="0" xfId="0" applyFont="1" applyAlignment="1">
      <alignment vertical="center" wrapText="1"/>
    </xf>
    <xf numFmtId="0" fontId="0" fillId="0" borderId="0" xfId="0" applyAlignment="1">
      <alignment horizontal="center" vertical="center"/>
    </xf>
    <xf numFmtId="0" fontId="19" fillId="0" borderId="0" xfId="0" applyFont="1" applyAlignment="1">
      <alignment vertical="center" wrapText="1"/>
    </xf>
    <xf numFmtId="0" fontId="19" fillId="0" borderId="0" xfId="0" applyFont="1" applyAlignment="1">
      <alignment horizontal="center" vertical="center"/>
    </xf>
    <xf numFmtId="0" fontId="18" fillId="0" borderId="0" xfId="0" applyFont="1"/>
    <xf numFmtId="0" fontId="3" fillId="0" borderId="0" xfId="0" applyFont="1" applyAlignment="1">
      <alignment horizontal="left" vertical="center"/>
    </xf>
    <xf numFmtId="0" fontId="17" fillId="18" borderId="28" xfId="0" applyFont="1" applyFill="1" applyBorder="1" applyAlignment="1">
      <alignment horizontal="left" vertical="center"/>
    </xf>
    <xf numFmtId="0" fontId="8" fillId="0" borderId="0" xfId="0" applyFont="1"/>
    <xf numFmtId="0" fontId="8" fillId="0" borderId="0" xfId="0" applyFont="1" applyAlignment="1">
      <alignment horizontal="left"/>
    </xf>
    <xf numFmtId="0" fontId="18" fillId="0" borderId="0" xfId="0" applyFont="1" applyAlignment="1">
      <alignment vertical="top"/>
    </xf>
    <xf numFmtId="0" fontId="6" fillId="0" borderId="0" xfId="0" applyFont="1" applyAlignment="1" applyProtection="1">
      <alignment vertical="center" wrapText="1"/>
      <protection locked="0"/>
    </xf>
    <xf numFmtId="0" fontId="7" fillId="0" borderId="0" xfId="0" applyFont="1"/>
    <xf numFmtId="0" fontId="33" fillId="0" borderId="0" xfId="0" applyFont="1" applyAlignment="1">
      <alignment horizontal="center"/>
    </xf>
    <xf numFmtId="0" fontId="0" fillId="0" borderId="0" xfId="0" applyAlignment="1">
      <alignment horizontal="center"/>
    </xf>
    <xf numFmtId="0" fontId="0" fillId="22" borderId="0" xfId="0" applyFill="1"/>
    <xf numFmtId="0" fontId="34" fillId="23" borderId="0" xfId="0" applyFont="1" applyFill="1" applyAlignment="1">
      <alignment horizontal="center" vertical="center"/>
    </xf>
    <xf numFmtId="0" fontId="13" fillId="0" borderId="0" xfId="0" applyFont="1"/>
    <xf numFmtId="0" fontId="16" fillId="0" borderId="0" xfId="0" applyFont="1"/>
    <xf numFmtId="0" fontId="25" fillId="3" borderId="0" xfId="54" applyFont="1" applyFill="1" applyAlignment="1">
      <alignment horizontal="left" vertical="center" indent="4"/>
    </xf>
    <xf numFmtId="0" fontId="25" fillId="3" borderId="0" xfId="54" applyFont="1" applyFill="1" applyBorder="1" applyAlignment="1">
      <alignment horizontal="left" vertical="center" indent="4"/>
    </xf>
    <xf numFmtId="0" fontId="25" fillId="3" borderId="0" xfId="54" applyFont="1" applyFill="1" applyAlignment="1">
      <alignment horizontal="left" indent="4"/>
    </xf>
    <xf numFmtId="0" fontId="11" fillId="0" borderId="0" xfId="0" applyFont="1" applyAlignment="1">
      <alignment vertical="center"/>
    </xf>
    <xf numFmtId="0" fontId="1" fillId="0" borderId="0" xfId="0" applyFont="1" applyAlignment="1">
      <alignment vertical="top"/>
    </xf>
    <xf numFmtId="0" fontId="37" fillId="0" borderId="0" xfId="0" applyFont="1"/>
    <xf numFmtId="0" fontId="39" fillId="0" borderId="0" xfId="0" applyFont="1"/>
    <xf numFmtId="0" fontId="25" fillId="0" borderId="0" xfId="54" applyFont="1" applyFill="1" applyAlignment="1">
      <alignment horizontal="left" vertical="center" indent="4"/>
    </xf>
    <xf numFmtId="0" fontId="0" fillId="0" borderId="0" xfId="0" applyAlignment="1">
      <alignment wrapText="1"/>
    </xf>
    <xf numFmtId="0" fontId="1" fillId="0" borderId="0" xfId="0" applyFont="1" applyAlignment="1">
      <alignment horizontal="center" vertical="center" wrapText="1"/>
    </xf>
    <xf numFmtId="0" fontId="0" fillId="0" borderId="28" xfId="0" applyBorder="1"/>
    <xf numFmtId="0" fontId="25" fillId="3" borderId="0" xfId="54" applyFont="1" applyFill="1" applyAlignment="1">
      <alignment horizontal="left" vertical="center"/>
    </xf>
    <xf numFmtId="0" fontId="38" fillId="0" borderId="0" xfId="0" applyFont="1" applyAlignment="1">
      <alignment vertical="center"/>
    </xf>
    <xf numFmtId="0" fontId="17" fillId="0" borderId="0" xfId="53" applyFont="1" applyAlignment="1">
      <alignment horizontal="center" vertical="center" wrapText="1"/>
    </xf>
    <xf numFmtId="0" fontId="0" fillId="0" borderId="0" xfId="0" applyProtection="1">
      <protection locked="0"/>
    </xf>
    <xf numFmtId="0" fontId="0" fillId="0" borderId="0" xfId="0" applyAlignment="1" applyProtection="1">
      <alignment horizontal="center"/>
      <protection locked="0"/>
    </xf>
    <xf numFmtId="0" fontId="1" fillId="0" borderId="0" xfId="0" applyFont="1" applyAlignment="1" applyProtection="1">
      <alignment horizontal="left" vertical="center"/>
      <protection locked="0"/>
    </xf>
    <xf numFmtId="0" fontId="0" fillId="0" borderId="0" xfId="0" applyAlignment="1" applyProtection="1">
      <alignment vertical="top"/>
      <protection locked="0"/>
    </xf>
    <xf numFmtId="0" fontId="41" fillId="0" borderId="0" xfId="0" applyFont="1"/>
    <xf numFmtId="0" fontId="0" fillId="0" borderId="0" xfId="0" applyAlignment="1">
      <alignment horizontal="right"/>
    </xf>
    <xf numFmtId="0" fontId="29" fillId="0" borderId="0" xfId="0" applyFont="1" applyAlignment="1">
      <alignment horizontal="left"/>
    </xf>
    <xf numFmtId="9" fontId="45" fillId="0" borderId="3" xfId="52" applyFont="1" applyFill="1" applyBorder="1" applyAlignment="1">
      <alignment horizontal="center" vertical="center"/>
    </xf>
    <xf numFmtId="0" fontId="43" fillId="3" borderId="0" xfId="55" applyFont="1" applyFill="1" applyAlignment="1">
      <alignment horizontal="center" vertical="center" wrapText="1"/>
    </xf>
    <xf numFmtId="0" fontId="25" fillId="0" borderId="0" xfId="0" applyFont="1"/>
    <xf numFmtId="0" fontId="45" fillId="0" borderId="0" xfId="0" applyFont="1" applyAlignment="1">
      <alignment horizontal="left" vertical="center"/>
    </xf>
    <xf numFmtId="0" fontId="46" fillId="0" borderId="0" xfId="0" applyFont="1"/>
    <xf numFmtId="0" fontId="25" fillId="3" borderId="0" xfId="54" applyFont="1" applyFill="1" applyAlignment="1">
      <alignment horizontal="left" vertical="center" indent="2"/>
    </xf>
    <xf numFmtId="0" fontId="25" fillId="0" borderId="0" xfId="0" applyFont="1" applyAlignment="1">
      <alignment vertical="center"/>
    </xf>
    <xf numFmtId="0" fontId="25" fillId="0" borderId="0" xfId="54" applyFont="1" applyFill="1" applyBorder="1" applyAlignment="1">
      <alignment horizontal="left" vertical="top" indent="4"/>
    </xf>
    <xf numFmtId="0" fontId="25" fillId="0" borderId="0" xfId="54" applyFont="1" applyFill="1" applyBorder="1" applyAlignment="1">
      <alignment horizontal="left" vertical="center" indent="4"/>
    </xf>
    <xf numFmtId="0" fontId="25" fillId="0" borderId="0" xfId="54" applyFont="1" applyFill="1" applyBorder="1" applyAlignment="1">
      <alignment horizontal="left" vertical="center"/>
    </xf>
    <xf numFmtId="0" fontId="47" fillId="0" borderId="0" xfId="0" applyFont="1"/>
    <xf numFmtId="9" fontId="13" fillId="0" borderId="1" xfId="52" applyFont="1" applyFill="1" applyBorder="1" applyAlignment="1">
      <alignment horizontal="center" vertical="center"/>
    </xf>
    <xf numFmtId="166" fontId="13" fillId="0" borderId="3" xfId="52" applyNumberFormat="1" applyFont="1" applyFill="1" applyBorder="1" applyAlignment="1">
      <alignment horizontal="center" vertical="center"/>
    </xf>
    <xf numFmtId="0" fontId="46" fillId="0" borderId="0" xfId="0" applyFont="1" applyAlignment="1">
      <alignment horizontal="center" vertical="center"/>
    </xf>
    <xf numFmtId="0" fontId="4" fillId="0" borderId="0" xfId="0" applyFont="1" applyAlignment="1" applyProtection="1">
      <alignment vertical="center"/>
      <protection locked="0"/>
    </xf>
    <xf numFmtId="0" fontId="25" fillId="0" borderId="0" xfId="0" applyFont="1" applyAlignment="1">
      <alignment horizontal="center" vertical="center" wrapText="1"/>
    </xf>
    <xf numFmtId="0" fontId="49" fillId="0" borderId="0" xfId="0" applyFont="1"/>
    <xf numFmtId="0" fontId="50" fillId="0" borderId="0" xfId="0" applyFont="1" applyAlignment="1">
      <alignment horizontal="center"/>
    </xf>
    <xf numFmtId="0" fontId="4" fillId="0" borderId="0" xfId="0" applyFont="1" applyAlignment="1">
      <alignment vertical="center"/>
    </xf>
    <xf numFmtId="0" fontId="25" fillId="0" borderId="0" xfId="0" applyFont="1" applyAlignment="1">
      <alignment horizontal="center" vertical="center"/>
    </xf>
    <xf numFmtId="0" fontId="7" fillId="0" borderId="0" xfId="0" applyFont="1" applyAlignment="1">
      <alignment vertical="center"/>
    </xf>
    <xf numFmtId="0" fontId="0" fillId="0" borderId="0" xfId="0" applyAlignment="1">
      <alignment horizontal="left" indent="4"/>
    </xf>
    <xf numFmtId="0" fontId="0" fillId="0" borderId="0" xfId="0" applyAlignment="1">
      <alignment horizontal="left" indent="1"/>
    </xf>
    <xf numFmtId="0" fontId="46" fillId="0" borderId="0" xfId="0" applyFont="1" applyAlignment="1">
      <alignment horizontal="left" vertical="center"/>
    </xf>
    <xf numFmtId="0" fontId="35" fillId="0" borderId="0" xfId="0" applyFont="1" applyAlignment="1">
      <alignment vertical="center" wrapText="1"/>
    </xf>
    <xf numFmtId="0" fontId="2"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0" fillId="0" borderId="0" xfId="0" applyFont="1" applyAlignment="1">
      <alignment horizontal="center" vertical="center"/>
    </xf>
    <xf numFmtId="0" fontId="2" fillId="0" borderId="0" xfId="0" applyFont="1" applyAlignment="1">
      <alignment horizontal="center" vertical="center" wrapText="1"/>
    </xf>
    <xf numFmtId="0" fontId="10" fillId="0" borderId="0" xfId="0" applyFont="1" applyAlignment="1">
      <alignment vertical="center"/>
    </xf>
    <xf numFmtId="0" fontId="28" fillId="0" borderId="0" xfId="0" applyFont="1" applyAlignment="1">
      <alignment horizontal="center" vertical="center"/>
    </xf>
    <xf numFmtId="0" fontId="3" fillId="0" borderId="0" xfId="0" applyFont="1" applyAlignment="1">
      <alignment horizontal="center" vertical="center"/>
    </xf>
    <xf numFmtId="166" fontId="13" fillId="0" borderId="0" xfId="52" applyNumberFormat="1" applyFont="1" applyFill="1" applyBorder="1" applyAlignment="1">
      <alignment horizontal="center" vertical="center"/>
    </xf>
    <xf numFmtId="0" fontId="43" fillId="0" borderId="0" xfId="55" applyFont="1" applyAlignment="1">
      <alignment vertical="center" wrapText="1"/>
    </xf>
    <xf numFmtId="0" fontId="43" fillId="0" borderId="0" xfId="55" applyFont="1" applyAlignment="1">
      <alignment vertical="center"/>
    </xf>
    <xf numFmtId="0" fontId="30" fillId="0" borderId="0" xfId="0" applyFont="1" applyAlignment="1">
      <alignment horizontal="center" vertical="center" wrapText="1"/>
    </xf>
    <xf numFmtId="0" fontId="51" fillId="0" borderId="0" xfId="0" applyFont="1" applyAlignment="1">
      <alignment horizontal="center" vertical="center" wrapText="1"/>
    </xf>
    <xf numFmtId="0" fontId="25" fillId="0" borderId="0" xfId="55" applyFont="1" applyAlignment="1">
      <alignment vertical="center"/>
    </xf>
    <xf numFmtId="0" fontId="28" fillId="0" borderId="0" xfId="0" applyFont="1" applyAlignment="1">
      <alignment horizontal="left" vertical="center"/>
    </xf>
    <xf numFmtId="0" fontId="32" fillId="0" borderId="0" xfId="0" applyFont="1" applyAlignment="1">
      <alignment vertical="center" wrapText="1"/>
    </xf>
    <xf numFmtId="0" fontId="45" fillId="0" borderId="0" xfId="0" applyFont="1" applyAlignment="1">
      <alignment horizontal="center" vertical="center"/>
    </xf>
    <xf numFmtId="0" fontId="30" fillId="0" borderId="0" xfId="0" applyFont="1" applyAlignment="1">
      <alignment horizontal="center" vertical="center"/>
    </xf>
    <xf numFmtId="0" fontId="28" fillId="0" borderId="0" xfId="0" applyFont="1" applyAlignment="1">
      <alignment horizontal="center" vertical="center" wrapText="1"/>
    </xf>
    <xf numFmtId="9" fontId="45" fillId="0" borderId="0" xfId="52" applyFont="1" applyFill="1" applyBorder="1" applyAlignment="1">
      <alignment horizontal="center" vertical="center"/>
    </xf>
    <xf numFmtId="0" fontId="35" fillId="0" borderId="28" xfId="0" applyFont="1" applyBorder="1" applyAlignment="1">
      <alignment horizontal="center" vertical="center"/>
    </xf>
    <xf numFmtId="0" fontId="0" fillId="0" borderId="28" xfId="0" applyBorder="1" applyAlignment="1">
      <alignment horizontal="center" vertical="center" wrapText="1"/>
    </xf>
    <xf numFmtId="0" fontId="30" fillId="0" borderId="28" xfId="0" applyFont="1" applyBorder="1" applyAlignment="1">
      <alignment horizontal="center" vertical="center" wrapText="1"/>
    </xf>
    <xf numFmtId="0" fontId="18" fillId="0" borderId="28" xfId="0" applyFont="1" applyBorder="1" applyAlignment="1">
      <alignment horizontal="center" vertical="center"/>
    </xf>
    <xf numFmtId="0" fontId="51" fillId="0" borderId="28" xfId="0" applyFont="1" applyBorder="1" applyAlignment="1">
      <alignment horizontal="center" vertical="center" wrapText="1"/>
    </xf>
    <xf numFmtId="0" fontId="2" fillId="0" borderId="56" xfId="0" applyFont="1" applyBorder="1" applyAlignment="1">
      <alignment horizontal="center" wrapText="1"/>
    </xf>
    <xf numFmtId="0" fontId="45" fillId="0" borderId="34" xfId="0" applyFont="1" applyBorder="1" applyAlignment="1">
      <alignment horizontal="center" vertical="center"/>
    </xf>
    <xf numFmtId="0" fontId="45" fillId="0" borderId="2" xfId="0" applyFont="1" applyBorder="1" applyAlignment="1">
      <alignment horizontal="center" vertical="center"/>
    </xf>
    <xf numFmtId="0" fontId="45" fillId="0" borderId="64" xfId="0" applyFont="1" applyBorder="1" applyAlignment="1">
      <alignment horizontal="center" vertical="center"/>
    </xf>
    <xf numFmtId="0" fontId="6" fillId="0" borderId="0" xfId="0" applyFont="1" applyAlignment="1">
      <alignment horizontal="left" vertical="center"/>
    </xf>
    <xf numFmtId="0" fontId="3" fillId="0" borderId="0" xfId="0" applyFont="1" applyAlignment="1">
      <alignment horizontal="center" vertical="center" wrapText="1"/>
    </xf>
    <xf numFmtId="0" fontId="25" fillId="0" borderId="0" xfId="54" applyFont="1" applyFill="1" applyAlignment="1">
      <alignment horizontal="left" vertical="center"/>
    </xf>
    <xf numFmtId="0" fontId="25" fillId="0" borderId="0" xfId="54" applyFont="1" applyBorder="1" applyAlignment="1">
      <alignment horizontal="left" indent="4"/>
    </xf>
    <xf numFmtId="0" fontId="13" fillId="2" borderId="55"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39" xfId="0" applyFont="1" applyFill="1" applyBorder="1" applyAlignment="1">
      <alignment horizontal="center" vertical="center" wrapText="1"/>
    </xf>
    <xf numFmtId="0" fontId="13" fillId="0" borderId="7" xfId="0" applyFont="1" applyBorder="1" applyAlignment="1">
      <alignment horizontal="center" vertical="center"/>
    </xf>
    <xf numFmtId="0" fontId="13" fillId="0" borderId="33" xfId="0" applyFont="1" applyBorder="1" applyAlignment="1">
      <alignment horizontal="center" vertical="center"/>
    </xf>
    <xf numFmtId="0" fontId="13" fillId="0" borderId="2" xfId="0" applyFont="1" applyBorder="1" applyAlignment="1">
      <alignment horizontal="center" vertical="center"/>
    </xf>
    <xf numFmtId="0" fontId="45" fillId="0" borderId="3" xfId="0" applyFont="1" applyBorder="1" applyAlignment="1">
      <alignment horizontal="center" vertical="center"/>
    </xf>
    <xf numFmtId="0" fontId="45" fillId="0" borderId="35" xfId="0" applyFont="1" applyBorder="1" applyAlignment="1">
      <alignment horizontal="center" vertical="center"/>
    </xf>
    <xf numFmtId="0" fontId="45" fillId="3" borderId="34" xfId="0" applyFont="1" applyFill="1" applyBorder="1" applyAlignment="1">
      <alignment horizontal="center" vertical="center" wrapText="1"/>
    </xf>
    <xf numFmtId="0" fontId="45" fillId="0" borderId="36" xfId="0" applyFont="1" applyBorder="1" applyAlignment="1">
      <alignment horizontal="center" vertical="center" wrapText="1"/>
    </xf>
    <xf numFmtId="0" fontId="13" fillId="0" borderId="37" xfId="0" applyFont="1" applyBorder="1" applyAlignment="1">
      <alignment horizontal="center" vertical="center"/>
    </xf>
    <xf numFmtId="0" fontId="13" fillId="0" borderId="34" xfId="0" applyFont="1" applyBorder="1" applyAlignment="1">
      <alignment horizontal="center" vertical="center"/>
    </xf>
    <xf numFmtId="0" fontId="13" fillId="0" borderId="35" xfId="0" applyFont="1" applyBorder="1" applyAlignment="1">
      <alignment horizontal="center" vertical="center"/>
    </xf>
    <xf numFmtId="0" fontId="0" fillId="0" borderId="0" xfId="0" applyAlignment="1">
      <alignment horizontal="left" vertical="center"/>
    </xf>
    <xf numFmtId="0" fontId="2" fillId="0" borderId="0" xfId="0" applyFont="1" applyAlignment="1">
      <alignment horizontal="left" vertical="center"/>
    </xf>
    <xf numFmtId="0" fontId="13" fillId="0" borderId="0" xfId="0" applyFont="1" applyAlignment="1">
      <alignment horizontal="left" vertical="center"/>
    </xf>
    <xf numFmtId="0" fontId="25" fillId="0" borderId="0" xfId="54" applyFont="1" applyFill="1" applyAlignment="1">
      <alignment horizontal="left" indent="4"/>
    </xf>
    <xf numFmtId="0" fontId="44" fillId="0" borderId="0" xfId="0" applyFont="1" applyAlignment="1">
      <alignment vertical="center"/>
    </xf>
    <xf numFmtId="0" fontId="6" fillId="0" borderId="0" xfId="0" applyFont="1"/>
    <xf numFmtId="0" fontId="25" fillId="0" borderId="0" xfId="54" applyFont="1" applyFill="1" applyBorder="1" applyAlignment="1">
      <alignment horizontal="left" indent="4"/>
    </xf>
    <xf numFmtId="0" fontId="36" fillId="0" borderId="0" xfId="54" applyFill="1" applyBorder="1" applyAlignment="1">
      <alignment horizontal="left" indent="4"/>
    </xf>
    <xf numFmtId="0" fontId="36" fillId="0" borderId="0" xfId="54" applyFill="1" applyBorder="1" applyAlignment="1">
      <alignment horizontal="left" wrapText="1" indent="4"/>
    </xf>
    <xf numFmtId="0" fontId="36" fillId="0" borderId="0" xfId="54" applyFill="1" applyAlignment="1">
      <alignment horizontal="left" indent="4"/>
    </xf>
    <xf numFmtId="0" fontId="30" fillId="0" borderId="0" xfId="0" applyFont="1"/>
    <xf numFmtId="0" fontId="13" fillId="0" borderId="3" xfId="0" applyFont="1" applyBorder="1" applyAlignment="1">
      <alignment horizontal="left" vertical="center" wrapText="1" indent="1"/>
    </xf>
    <xf numFmtId="0" fontId="26" fillId="0" borderId="3" xfId="0" applyFont="1" applyBorder="1" applyAlignment="1">
      <alignment horizontal="center" vertical="center" wrapText="1"/>
    </xf>
    <xf numFmtId="0" fontId="4" fillId="21" borderId="3" xfId="0" applyFont="1" applyFill="1" applyBorder="1" applyAlignment="1">
      <alignment horizontal="center" vertical="center" wrapText="1"/>
    </xf>
    <xf numFmtId="0" fontId="13" fillId="0" borderId="3" xfId="0" applyFont="1" applyBorder="1" applyAlignment="1">
      <alignment horizontal="left" vertical="center" indent="1"/>
    </xf>
    <xf numFmtId="0" fontId="4" fillId="2" borderId="16" xfId="0" applyFont="1" applyFill="1" applyBorder="1" applyAlignment="1">
      <alignment horizontal="center" vertical="center" wrapText="1"/>
    </xf>
    <xf numFmtId="0" fontId="13" fillId="0" borderId="3" xfId="0" applyFont="1" applyBorder="1" applyAlignment="1" applyProtection="1">
      <alignment horizontal="left" vertical="center" wrapText="1" indent="1"/>
      <protection locked="0"/>
    </xf>
    <xf numFmtId="0" fontId="13" fillId="0" borderId="3" xfId="0" applyFont="1" applyBorder="1" applyAlignment="1" applyProtection="1">
      <alignment horizontal="center" vertical="center"/>
      <protection locked="0"/>
    </xf>
    <xf numFmtId="0" fontId="13" fillId="0" borderId="3" xfId="0" applyFont="1" applyBorder="1" applyAlignment="1" applyProtection="1">
      <alignment horizontal="center" vertical="center" wrapText="1"/>
      <protection locked="0"/>
    </xf>
    <xf numFmtId="0" fontId="4" fillId="4" borderId="7"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3" xfId="0" applyFont="1" applyFill="1" applyBorder="1" applyAlignment="1">
      <alignment horizontal="center" vertical="center"/>
    </xf>
    <xf numFmtId="0" fontId="13" fillId="3" borderId="3" xfId="0" applyFont="1" applyFill="1" applyBorder="1" applyAlignment="1">
      <alignment horizontal="center" vertical="center"/>
    </xf>
    <xf numFmtId="0" fontId="45" fillId="0" borderId="3" xfId="0" applyFont="1" applyBorder="1" applyAlignment="1">
      <alignment horizontal="center" vertical="center" wrapText="1"/>
    </xf>
    <xf numFmtId="3" fontId="45" fillId="0" borderId="3" xfId="0" applyNumberFormat="1" applyFont="1" applyBorder="1" applyAlignment="1">
      <alignment horizontal="center" vertical="center" wrapText="1"/>
    </xf>
    <xf numFmtId="3" fontId="13" fillId="0" borderId="3" xfId="0" applyNumberFormat="1" applyFont="1" applyBorder="1" applyAlignment="1">
      <alignment horizontal="center" vertical="center" wrapText="1"/>
    </xf>
    <xf numFmtId="3" fontId="4" fillId="0" borderId="3" xfId="0" applyNumberFormat="1" applyFont="1" applyBorder="1" applyAlignment="1">
      <alignment horizontal="center" vertical="center"/>
    </xf>
    <xf numFmtId="3" fontId="17" fillId="0" borderId="3"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0" fontId="45" fillId="2" borderId="3" xfId="0" applyFont="1" applyFill="1" applyBorder="1" applyAlignment="1">
      <alignment horizontal="center" vertical="center"/>
    </xf>
    <xf numFmtId="0" fontId="4" fillId="0" borderId="2" xfId="0" applyFont="1" applyBorder="1" applyAlignment="1">
      <alignment horizontal="center" vertical="center"/>
    </xf>
    <xf numFmtId="1" fontId="13" fillId="0" borderId="7" xfId="0" applyNumberFormat="1" applyFont="1" applyBorder="1" applyAlignment="1">
      <alignment horizontal="center" vertical="center"/>
    </xf>
    <xf numFmtId="0" fontId="17" fillId="0" borderId="3" xfId="0" applyFont="1" applyBorder="1" applyAlignment="1">
      <alignment horizontal="center" vertical="center"/>
    </xf>
    <xf numFmtId="0" fontId="13" fillId="0" borderId="16" xfId="0" applyFont="1" applyBorder="1" applyAlignment="1">
      <alignment horizontal="center" vertical="center"/>
    </xf>
    <xf numFmtId="0" fontId="13" fillId="0" borderId="38" xfId="0" applyFont="1" applyBorder="1" applyAlignment="1">
      <alignment horizontal="center" vertical="center"/>
    </xf>
    <xf numFmtId="0" fontId="17" fillId="4" borderId="7" xfId="0" applyFont="1" applyFill="1" applyBorder="1" applyAlignment="1">
      <alignment horizontal="center" vertical="center"/>
    </xf>
    <xf numFmtId="0" fontId="17" fillId="4" borderId="7" xfId="0" quotePrefix="1" applyFont="1" applyFill="1" applyBorder="1" applyAlignment="1">
      <alignment horizontal="center" vertical="center"/>
    </xf>
    <xf numFmtId="0" fontId="4" fillId="18" borderId="3" xfId="0" applyFont="1" applyFill="1" applyBorder="1" applyAlignment="1">
      <alignment horizontal="center" vertical="center"/>
    </xf>
    <xf numFmtId="0" fontId="31" fillId="4" borderId="16" xfId="0" applyFont="1" applyFill="1" applyBorder="1" applyAlignment="1">
      <alignment horizontal="center" vertical="center" wrapText="1"/>
    </xf>
    <xf numFmtId="0" fontId="17" fillId="4" borderId="16"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7" xfId="0" quotePrefix="1" applyFont="1" applyBorder="1" applyAlignment="1">
      <alignment horizontal="center" vertical="center"/>
    </xf>
    <xf numFmtId="0" fontId="4" fillId="4" borderId="3" xfId="0" applyFont="1" applyFill="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4" fillId="4" borderId="29" xfId="0" applyFont="1" applyFill="1" applyBorder="1" applyAlignment="1">
      <alignment horizontal="center" vertical="center" wrapText="1"/>
    </xf>
    <xf numFmtId="0" fontId="13" fillId="0" borderId="7" xfId="0" applyFont="1" applyBorder="1" applyAlignment="1">
      <alignment horizontal="center" vertical="center" wrapText="1"/>
    </xf>
    <xf numFmtId="0" fontId="4" fillId="4" borderId="6" xfId="0" applyFont="1" applyFill="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1" fontId="13" fillId="0" borderId="3" xfId="0" applyNumberFormat="1" applyFont="1" applyBorder="1" applyAlignment="1" applyProtection="1">
      <alignment horizontal="center" vertical="center"/>
      <protection locked="0"/>
    </xf>
    <xf numFmtId="1" fontId="13" fillId="0" borderId="3" xfId="0" applyNumberFormat="1" applyFont="1" applyBorder="1" applyAlignment="1">
      <alignment horizontal="center" vertical="center"/>
    </xf>
    <xf numFmtId="49" fontId="13" fillId="0" borderId="1" xfId="0" applyNumberFormat="1" applyFont="1" applyBorder="1" applyAlignment="1" applyProtection="1">
      <alignment horizontal="center" vertical="center" wrapText="1"/>
      <protection locked="0"/>
    </xf>
    <xf numFmtId="0" fontId="4" fillId="2" borderId="18" xfId="0" applyFont="1" applyFill="1" applyBorder="1" applyAlignment="1" applyProtection="1">
      <alignment horizontal="center" vertical="center" wrapText="1"/>
      <protection locked="0"/>
    </xf>
    <xf numFmtId="1" fontId="4" fillId="2" borderId="16" xfId="0" applyNumberFormat="1"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1" fontId="4" fillId="2" borderId="16" xfId="0" applyNumberFormat="1" applyFont="1" applyFill="1" applyBorder="1" applyAlignment="1">
      <alignment horizontal="center" vertical="center"/>
    </xf>
    <xf numFmtId="0" fontId="13" fillId="0" borderId="7" xfId="0" applyFont="1" applyBorder="1" applyAlignment="1" applyProtection="1">
      <alignment horizontal="center" vertical="center"/>
      <protection locked="0"/>
    </xf>
    <xf numFmtId="49" fontId="13" fillId="0" borderId="7" xfId="0" applyNumberFormat="1" applyFont="1" applyBorder="1" applyAlignment="1" applyProtection="1">
      <alignment horizontal="center" vertical="center"/>
      <protection locked="0"/>
    </xf>
    <xf numFmtId="0" fontId="4" fillId="4" borderId="57" xfId="0" applyFont="1" applyFill="1" applyBorder="1" applyAlignment="1" applyProtection="1">
      <alignment horizontal="center" vertical="center" wrapText="1"/>
      <protection locked="0"/>
    </xf>
    <xf numFmtId="0" fontId="4" fillId="4" borderId="58" xfId="0" applyFont="1" applyFill="1" applyBorder="1" applyAlignment="1" applyProtection="1">
      <alignment horizontal="center" vertical="center" wrapText="1"/>
      <protection locked="0"/>
    </xf>
    <xf numFmtId="1" fontId="4" fillId="4" borderId="58" xfId="0" applyNumberFormat="1" applyFont="1" applyFill="1" applyBorder="1" applyAlignment="1" applyProtection="1">
      <alignment horizontal="center" vertical="center"/>
      <protection locked="0"/>
    </xf>
    <xf numFmtId="0" fontId="4" fillId="4" borderId="58" xfId="0" applyFont="1" applyFill="1" applyBorder="1" applyAlignment="1" applyProtection="1">
      <alignment horizontal="center" vertical="center"/>
      <protection locked="0"/>
    </xf>
    <xf numFmtId="0" fontId="4" fillId="4" borderId="57" xfId="0" applyFont="1" applyFill="1" applyBorder="1" applyAlignment="1">
      <alignment horizontal="center" vertical="center"/>
    </xf>
    <xf numFmtId="0" fontId="13" fillId="0" borderId="57" xfId="0" applyFont="1" applyBorder="1" applyAlignment="1" applyProtection="1">
      <alignment horizontal="center" vertical="center" wrapText="1"/>
      <protection locked="0"/>
    </xf>
    <xf numFmtId="0" fontId="13" fillId="0" borderId="57" xfId="0" applyFont="1" applyBorder="1" applyAlignment="1">
      <alignment horizontal="center" vertical="center" wrapText="1"/>
    </xf>
    <xf numFmtId="0" fontId="13" fillId="0" borderId="59" xfId="0" applyFont="1" applyBorder="1" applyAlignment="1">
      <alignment horizontal="center" vertical="center" wrapText="1"/>
    </xf>
    <xf numFmtId="0" fontId="13" fillId="0" borderId="59" xfId="0" applyFont="1" applyBorder="1" applyAlignment="1" applyProtection="1">
      <alignment horizontal="center" vertical="center"/>
      <protection locked="0"/>
    </xf>
    <xf numFmtId="49" fontId="13" fillId="0" borderId="59" xfId="0" applyNumberFormat="1" applyFont="1" applyBorder="1" applyAlignment="1" applyProtection="1">
      <alignment horizontal="center" vertical="center"/>
      <protection locked="0"/>
    </xf>
    <xf numFmtId="0" fontId="13" fillId="0" borderId="60" xfId="0" applyFont="1" applyBorder="1" applyAlignment="1">
      <alignment horizontal="center" vertical="center" wrapText="1"/>
    </xf>
    <xf numFmtId="0" fontId="13" fillId="0" borderId="5" xfId="0" applyFont="1" applyBorder="1" applyAlignment="1" applyProtection="1">
      <alignment horizontal="center" vertical="center" wrapText="1"/>
      <protection locked="0"/>
    </xf>
    <xf numFmtId="0" fontId="13" fillId="0" borderId="5" xfId="0" applyFont="1" applyBorder="1" applyAlignment="1">
      <alignment horizontal="center" vertical="center" wrapText="1"/>
    </xf>
    <xf numFmtId="1" fontId="13" fillId="0" borderId="5" xfId="0" applyNumberFormat="1" applyFont="1" applyBorder="1" applyAlignment="1">
      <alignment horizontal="center" vertical="center"/>
    </xf>
    <xf numFmtId="0" fontId="4" fillId="2" borderId="3"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1" fontId="4" fillId="2" borderId="1"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3" xfId="0" applyFont="1" applyFill="1" applyBorder="1" applyAlignment="1">
      <alignment horizontal="center" vertical="center"/>
    </xf>
    <xf numFmtId="0" fontId="4" fillId="4" borderId="29" xfId="0" applyFont="1" applyFill="1" applyBorder="1" applyAlignment="1" applyProtection="1">
      <alignment horizontal="center" vertical="center" wrapText="1"/>
      <protection locked="0"/>
    </xf>
    <xf numFmtId="1" fontId="4" fillId="4" borderId="29" xfId="0" applyNumberFormat="1" applyFont="1" applyFill="1" applyBorder="1" applyAlignment="1">
      <alignment horizontal="center" vertical="center"/>
    </xf>
    <xf numFmtId="0" fontId="13" fillId="2" borderId="30"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0" borderId="20" xfId="0" applyFont="1" applyBorder="1" applyAlignment="1">
      <alignment horizontal="center" vertical="center"/>
    </xf>
    <xf numFmtId="0" fontId="13" fillId="0" borderId="13"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4"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1" xfId="0" applyFont="1" applyBorder="1" applyAlignment="1">
      <alignment horizontal="center" vertical="center" wrapText="1"/>
    </xf>
    <xf numFmtId="0" fontId="13" fillId="0" borderId="1" xfId="0"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24" fillId="0" borderId="0" xfId="0" applyFont="1" applyAlignment="1">
      <alignment vertical="center"/>
    </xf>
    <xf numFmtId="0" fontId="13" fillId="0" borderId="21"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0" xfId="0" applyFont="1" applyAlignment="1">
      <alignment horizontal="center" vertical="center" wrapText="1"/>
    </xf>
    <xf numFmtId="0" fontId="45" fillId="0" borderId="11" xfId="0" applyFont="1" applyBorder="1" applyAlignment="1">
      <alignment horizontal="center" vertical="center"/>
    </xf>
    <xf numFmtId="0" fontId="3" fillId="0" borderId="0" xfId="0" applyFont="1" applyAlignment="1">
      <alignment vertical="top"/>
    </xf>
    <xf numFmtId="0" fontId="4" fillId="4" borderId="7" xfId="0" applyFont="1" applyFill="1" applyBorder="1" applyAlignment="1">
      <alignment horizontal="center" vertical="center"/>
    </xf>
    <xf numFmtId="0" fontId="4" fillId="4" borderId="29" xfId="0" applyFont="1" applyFill="1" applyBorder="1" applyAlignment="1">
      <alignment horizontal="center" vertical="center"/>
    </xf>
    <xf numFmtId="0" fontId="17" fillId="4" borderId="3" xfId="0" applyFont="1" applyFill="1" applyBorder="1" applyAlignment="1">
      <alignment horizontal="center" vertical="center"/>
    </xf>
    <xf numFmtId="0" fontId="17" fillId="4" borderId="16" xfId="0" applyFont="1" applyFill="1" applyBorder="1" applyAlignment="1">
      <alignment horizontal="center" vertical="center"/>
    </xf>
    <xf numFmtId="0" fontId="45" fillId="0" borderId="3" xfId="0" applyFont="1" applyBorder="1" applyAlignment="1">
      <alignment horizontal="left" vertical="center" indent="1"/>
    </xf>
    <xf numFmtId="0" fontId="21" fillId="2" borderId="30" xfId="0" applyFont="1" applyFill="1" applyBorder="1" applyAlignment="1">
      <alignment horizontal="center" vertical="center" wrapText="1"/>
    </xf>
    <xf numFmtId="0" fontId="21" fillId="2" borderId="18" xfId="0" applyFont="1" applyFill="1" applyBorder="1" applyAlignment="1">
      <alignment horizontal="center" vertical="center" wrapText="1"/>
    </xf>
    <xf numFmtId="0" fontId="21" fillId="2" borderId="22" xfId="0" applyFont="1" applyFill="1" applyBorder="1" applyAlignment="1">
      <alignment horizontal="center" vertical="center" wrapText="1"/>
    </xf>
    <xf numFmtId="0" fontId="21" fillId="0" borderId="21"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0" xfId="0" applyFont="1" applyAlignment="1">
      <alignment horizontal="center" vertical="center" wrapText="1"/>
    </xf>
    <xf numFmtId="0" fontId="21" fillId="0" borderId="13" xfId="0" applyFont="1" applyBorder="1" applyAlignment="1">
      <alignment horizontal="center" vertical="center" wrapText="1"/>
    </xf>
    <xf numFmtId="0" fontId="13" fillId="20" borderId="16" xfId="0" applyFont="1" applyFill="1" applyBorder="1" applyAlignment="1">
      <alignment horizontal="center" vertical="center" wrapText="1"/>
    </xf>
    <xf numFmtId="0" fontId="13" fillId="19" borderId="16" xfId="0" applyFont="1" applyFill="1" applyBorder="1" applyAlignment="1">
      <alignment horizontal="center" vertical="center" wrapText="1"/>
    </xf>
    <xf numFmtId="0" fontId="13" fillId="19" borderId="18" xfId="0" applyFont="1" applyFill="1" applyBorder="1" applyAlignment="1">
      <alignment horizontal="center" vertical="center" wrapText="1"/>
    </xf>
    <xf numFmtId="0" fontId="21" fillId="0" borderId="7" xfId="0" applyFont="1" applyBorder="1" applyAlignment="1">
      <alignment horizontal="center" vertical="center" wrapText="1"/>
    </xf>
    <xf numFmtId="0" fontId="21" fillId="0" borderId="3" xfId="0" applyFont="1" applyBorder="1" applyAlignment="1">
      <alignment horizontal="center" vertical="center" wrapText="1"/>
    </xf>
    <xf numFmtId="0" fontId="13" fillId="0" borderId="7" xfId="0" applyFont="1" applyBorder="1" applyAlignment="1">
      <alignment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45" fillId="0" borderId="14" xfId="0" applyFont="1" applyBorder="1" applyAlignment="1">
      <alignment horizontal="center" vertical="center"/>
    </xf>
    <xf numFmtId="0" fontId="4" fillId="4" borderId="4" xfId="0" applyFont="1" applyFill="1" applyBorder="1" applyAlignment="1">
      <alignment horizontal="center" vertical="center"/>
    </xf>
    <xf numFmtId="0" fontId="13" fillId="4" borderId="16" xfId="0" applyFont="1" applyFill="1" applyBorder="1" applyAlignment="1">
      <alignment horizontal="center" vertical="center"/>
    </xf>
    <xf numFmtId="0" fontId="13" fillId="0" borderId="7" xfId="0" applyFont="1" applyBorder="1" applyAlignment="1">
      <alignment horizontal="left" vertical="center" indent="1"/>
    </xf>
    <xf numFmtId="0" fontId="13" fillId="2" borderId="2" xfId="0" applyFont="1" applyFill="1" applyBorder="1" applyAlignment="1">
      <alignment horizontal="center" vertical="center"/>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13" fillId="0" borderId="45" xfId="0" applyFont="1" applyBorder="1" applyAlignment="1">
      <alignment horizontal="center" vertical="center"/>
    </xf>
    <xf numFmtId="0" fontId="13" fillId="0" borderId="46" xfId="0" applyFont="1" applyBorder="1" applyAlignment="1">
      <alignment horizontal="center" vertical="center"/>
    </xf>
    <xf numFmtId="0" fontId="13" fillId="0" borderId="41" xfId="0" applyFont="1" applyBorder="1" applyAlignment="1">
      <alignment horizontal="center" vertical="center"/>
    </xf>
    <xf numFmtId="0" fontId="13" fillId="4" borderId="33" xfId="0" applyFont="1" applyFill="1" applyBorder="1" applyAlignment="1">
      <alignment horizontal="center" vertical="center"/>
    </xf>
    <xf numFmtId="0" fontId="13" fillId="0" borderId="29" xfId="0" applyFont="1" applyBorder="1" applyAlignment="1">
      <alignment horizontal="center" vertical="center"/>
    </xf>
    <xf numFmtId="0" fontId="2" fillId="0" borderId="0" xfId="0" applyFont="1" applyAlignment="1">
      <alignment horizontal="left" vertical="center" indent="16"/>
    </xf>
    <xf numFmtId="0" fontId="2" fillId="0" borderId="0" xfId="0" applyFont="1" applyAlignment="1">
      <alignment horizontal="center" wrapText="1"/>
    </xf>
    <xf numFmtId="0" fontId="4" fillId="0" borderId="56" xfId="0" applyFont="1" applyBorder="1" applyAlignment="1" applyProtection="1">
      <alignment horizontal="center" vertical="center" wrapText="1"/>
      <protection locked="0"/>
    </xf>
    <xf numFmtId="0" fontId="17" fillId="0" borderId="0" xfId="0" applyFont="1" applyAlignment="1">
      <alignment horizontal="center" vertical="center" wrapText="1"/>
    </xf>
    <xf numFmtId="0" fontId="4" fillId="0" borderId="0" xfId="0" applyFont="1" applyAlignment="1" applyProtection="1">
      <alignment horizontal="center" vertical="center" wrapText="1"/>
      <protection locked="0"/>
    </xf>
    <xf numFmtId="0" fontId="13" fillId="4" borderId="7" xfId="0" applyFont="1" applyFill="1" applyBorder="1" applyAlignment="1">
      <alignment horizontal="center" vertical="center"/>
    </xf>
    <xf numFmtId="0" fontId="13" fillId="4" borderId="61"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53" fillId="0" borderId="0" xfId="0" applyFont="1"/>
    <xf numFmtId="0" fontId="38" fillId="0" borderId="13"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6" xfId="0" applyFont="1" applyBorder="1" applyAlignment="1">
      <alignment horizontal="center" vertical="center" wrapText="1"/>
    </xf>
    <xf numFmtId="0" fontId="45" fillId="0" borderId="11" xfId="0" applyFont="1" applyBorder="1" applyAlignment="1">
      <alignment horizontal="center" vertical="center" wrapText="1"/>
    </xf>
    <xf numFmtId="0" fontId="45" fillId="0" borderId="1" xfId="0" applyFont="1" applyBorder="1" applyAlignment="1">
      <alignment horizontal="center" vertical="center" wrapText="1"/>
    </xf>
    <xf numFmtId="0" fontId="13" fillId="4" borderId="31" xfId="0" applyFont="1" applyFill="1" applyBorder="1" applyAlignment="1">
      <alignment horizontal="center" vertical="center" wrapText="1"/>
    </xf>
    <xf numFmtId="49" fontId="13" fillId="2" borderId="16" xfId="0" applyNumberFormat="1" applyFont="1" applyFill="1" applyBorder="1" applyAlignment="1">
      <alignment horizontal="center" vertical="center" wrapText="1"/>
    </xf>
    <xf numFmtId="49" fontId="13" fillId="2" borderId="18" xfId="0" applyNumberFormat="1" applyFont="1" applyFill="1" applyBorder="1" applyAlignment="1">
      <alignment horizontal="center" vertical="center" wrapText="1"/>
    </xf>
    <xf numFmtId="49" fontId="4" fillId="0" borderId="36"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13" fillId="0" borderId="34" xfId="0" applyFont="1" applyBorder="1" applyAlignment="1">
      <alignment horizontal="center" vertical="center" wrapText="1"/>
    </xf>
    <xf numFmtId="0" fontId="25" fillId="0" borderId="0" xfId="54" applyFont="1" applyAlignment="1">
      <alignment horizontal="left" indent="4"/>
    </xf>
    <xf numFmtId="0" fontId="25" fillId="0" borderId="0" xfId="54" applyFont="1" applyBorder="1" applyAlignment="1">
      <alignment horizontal="left" wrapText="1" indent="4"/>
    </xf>
    <xf numFmtId="0" fontId="54" fillId="22" borderId="0" xfId="0" applyFont="1" applyFill="1" applyAlignment="1">
      <alignment horizontal="right" vertical="center"/>
    </xf>
    <xf numFmtId="0" fontId="45" fillId="0" borderId="13"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0" xfId="0" applyFont="1" applyBorder="1" applyAlignment="1">
      <alignment horizontal="center" vertical="center" wrapText="1"/>
    </xf>
    <xf numFmtId="0" fontId="13" fillId="0" borderId="52"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50" xfId="0" applyFont="1" applyBorder="1" applyAlignment="1">
      <alignment horizontal="center" vertical="center" wrapText="1"/>
    </xf>
    <xf numFmtId="0" fontId="13" fillId="0" borderId="51" xfId="0" applyFont="1" applyBorder="1" applyAlignment="1">
      <alignment horizontal="center" vertical="center" wrapText="1"/>
    </xf>
    <xf numFmtId="0" fontId="45" fillId="0" borderId="7" xfId="0" applyFont="1" applyBorder="1" applyAlignment="1">
      <alignment horizontal="center" vertical="center" wrapText="1"/>
    </xf>
    <xf numFmtId="1" fontId="13" fillId="0" borderId="57" xfId="0" applyNumberFormat="1" applyFont="1" applyBorder="1" applyAlignment="1">
      <alignment horizontal="center" vertical="center"/>
    </xf>
    <xf numFmtId="0" fontId="45" fillId="0" borderId="57" xfId="0" applyFont="1" applyBorder="1" applyAlignment="1">
      <alignment horizontal="center" vertical="center" wrapText="1"/>
    </xf>
    <xf numFmtId="0" fontId="4" fillId="2" borderId="29" xfId="0" applyFont="1" applyFill="1" applyBorder="1" applyAlignment="1" applyProtection="1">
      <alignment horizontal="center" vertical="center" wrapText="1"/>
      <protection locked="0"/>
    </xf>
    <xf numFmtId="0" fontId="4" fillId="2" borderId="29" xfId="0" applyFont="1" applyFill="1" applyBorder="1" applyAlignment="1">
      <alignment horizontal="center" vertical="center" wrapText="1"/>
    </xf>
    <xf numFmtId="0" fontId="17" fillId="2" borderId="29" xfId="0" applyFont="1" applyFill="1" applyBorder="1" applyAlignment="1">
      <alignment horizontal="center" vertical="center" wrapText="1"/>
    </xf>
    <xf numFmtId="0" fontId="45" fillId="0" borderId="60" xfId="0" applyFont="1" applyBorder="1" applyAlignment="1">
      <alignment horizontal="center" vertical="center" wrapText="1"/>
    </xf>
    <xf numFmtId="0" fontId="45" fillId="3" borderId="36" xfId="0" applyFont="1" applyFill="1" applyBorder="1" applyAlignment="1">
      <alignment horizontal="center" vertical="center" wrapText="1"/>
    </xf>
    <xf numFmtId="0" fontId="7" fillId="0" borderId="0" xfId="0" applyFont="1" applyAlignment="1" applyProtection="1">
      <alignment horizontal="center" vertical="center" wrapText="1"/>
      <protection locked="0"/>
    </xf>
    <xf numFmtId="0" fontId="13" fillId="2" borderId="62" xfId="0" applyFont="1" applyFill="1" applyBorder="1" applyAlignment="1">
      <alignment horizontal="center" vertical="center" wrapText="1"/>
    </xf>
    <xf numFmtId="0" fontId="13" fillId="2" borderId="4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61" xfId="0" applyFont="1" applyFill="1" applyBorder="1" applyAlignment="1">
      <alignment horizontal="center" vertical="center" wrapText="1"/>
    </xf>
    <xf numFmtId="0" fontId="45" fillId="3" borderId="33" xfId="0" applyFont="1" applyFill="1" applyBorder="1" applyAlignment="1">
      <alignment horizontal="center" vertical="center" wrapText="1"/>
    </xf>
    <xf numFmtId="0" fontId="45" fillId="3" borderId="2" xfId="0" applyFont="1" applyFill="1" applyBorder="1" applyAlignment="1">
      <alignment horizontal="center" vertical="center" wrapText="1"/>
    </xf>
    <xf numFmtId="0" fontId="7" fillId="0" borderId="56" xfId="0" applyFont="1" applyBorder="1" applyAlignment="1">
      <alignment horizontal="center" wrapText="1"/>
    </xf>
    <xf numFmtId="0" fontId="45" fillId="0" borderId="34" xfId="0" applyFont="1" applyBorder="1" applyAlignment="1">
      <alignment horizontal="center" vertical="center" wrapText="1"/>
    </xf>
    <xf numFmtId="0" fontId="7" fillId="0" borderId="0" xfId="0" applyFont="1" applyAlignment="1">
      <alignment horizontal="center" vertical="center" wrapText="1"/>
    </xf>
    <xf numFmtId="1" fontId="4" fillId="2" borderId="29" xfId="0" applyNumberFormat="1" applyFont="1" applyFill="1" applyBorder="1" applyAlignment="1">
      <alignment horizontal="center" vertical="center"/>
    </xf>
    <xf numFmtId="9" fontId="4" fillId="0" borderId="1" xfId="52" applyFont="1" applyFill="1" applyBorder="1" applyAlignment="1">
      <alignment horizontal="center" vertical="center"/>
    </xf>
    <xf numFmtId="0" fontId="13" fillId="4" borderId="68"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71" xfId="0" applyFont="1" applyFill="1" applyBorder="1" applyAlignment="1">
      <alignment horizontal="center" vertical="center" wrapText="1"/>
    </xf>
    <xf numFmtId="0" fontId="13" fillId="0" borderId="4" xfId="0" applyFont="1" applyBorder="1" applyAlignment="1">
      <alignment horizontal="center" vertical="center"/>
    </xf>
    <xf numFmtId="0" fontId="17" fillId="4" borderId="69" xfId="0" applyFont="1" applyFill="1" applyBorder="1" applyAlignment="1">
      <alignment horizontal="center" vertical="center" wrapText="1"/>
    </xf>
    <xf numFmtId="0" fontId="45" fillId="0" borderId="33" xfId="0" applyFont="1" applyBorder="1" applyAlignment="1">
      <alignment horizontal="center" vertical="center" wrapText="1"/>
    </xf>
    <xf numFmtId="0" fontId="45" fillId="0" borderId="66" xfId="0" applyFont="1" applyBorder="1" applyAlignment="1">
      <alignment horizontal="center" vertical="center" wrapText="1"/>
    </xf>
    <xf numFmtId="0" fontId="4" fillId="4" borderId="70" xfId="0" applyFont="1" applyFill="1" applyBorder="1" applyAlignment="1">
      <alignment horizontal="center" vertical="center"/>
    </xf>
    <xf numFmtId="0" fontId="13" fillId="0" borderId="59" xfId="0" applyFont="1" applyBorder="1" applyAlignment="1">
      <alignment horizontal="center" vertical="center"/>
    </xf>
    <xf numFmtId="0" fontId="13" fillId="0" borderId="1" xfId="0" applyFont="1" applyBorder="1" applyAlignment="1">
      <alignment horizontal="center" vertical="center"/>
    </xf>
    <xf numFmtId="0" fontId="4" fillId="4" borderId="63" xfId="0" applyFont="1" applyFill="1" applyBorder="1" applyAlignment="1">
      <alignment horizontal="center" vertical="center"/>
    </xf>
    <xf numFmtId="0" fontId="13" fillId="0" borderId="64" xfId="0" applyFont="1" applyBorder="1" applyAlignment="1">
      <alignment horizontal="center" vertical="center"/>
    </xf>
    <xf numFmtId="0" fontId="4" fillId="4" borderId="34" xfId="0" applyFont="1" applyFill="1" applyBorder="1" applyAlignment="1">
      <alignment horizontal="center" vertical="center"/>
    </xf>
    <xf numFmtId="0" fontId="17" fillId="4" borderId="63" xfId="0" applyFont="1" applyFill="1" applyBorder="1" applyAlignment="1">
      <alignment horizontal="center" vertical="center"/>
    </xf>
    <xf numFmtId="0" fontId="17" fillId="4" borderId="34" xfId="0" applyFont="1" applyFill="1" applyBorder="1" applyAlignment="1">
      <alignment horizontal="center" vertical="center"/>
    </xf>
    <xf numFmtId="0" fontId="45" fillId="0" borderId="1" xfId="0" applyFont="1" applyBorder="1" applyAlignment="1">
      <alignment horizontal="center" vertical="center"/>
    </xf>
    <xf numFmtId="0" fontId="17" fillId="4" borderId="63" xfId="0" applyFont="1" applyFill="1" applyBorder="1" applyAlignment="1">
      <alignment horizontal="center" vertical="center" wrapText="1"/>
    </xf>
    <xf numFmtId="0" fontId="45" fillId="3" borderId="3" xfId="0" applyFont="1" applyFill="1" applyBorder="1" applyAlignment="1">
      <alignment horizontal="center" vertical="center" wrapText="1"/>
    </xf>
    <xf numFmtId="0" fontId="45" fillId="3" borderId="64" xfId="0" applyFont="1" applyFill="1" applyBorder="1" applyAlignment="1">
      <alignment horizontal="center" vertical="center" wrapText="1"/>
    </xf>
    <xf numFmtId="0" fontId="13" fillId="0" borderId="7" xfId="0" applyFont="1" applyBorder="1" applyAlignment="1">
      <alignment vertical="center"/>
    </xf>
    <xf numFmtId="0" fontId="43" fillId="2" borderId="0" xfId="0" applyFont="1" applyFill="1" applyAlignment="1">
      <alignment vertical="center"/>
    </xf>
    <xf numFmtId="0" fontId="17" fillId="2" borderId="0" xfId="0" applyFont="1" applyFill="1"/>
    <xf numFmtId="0" fontId="17" fillId="2" borderId="0" xfId="0" applyFont="1" applyFill="1" applyAlignment="1">
      <alignment horizontal="left" vertical="center"/>
    </xf>
    <xf numFmtId="0" fontId="4" fillId="2" borderId="0" xfId="0" applyFont="1" applyFill="1" applyAlignment="1">
      <alignment vertical="center"/>
    </xf>
    <xf numFmtId="3" fontId="13" fillId="2" borderId="3" xfId="0" applyNumberFormat="1" applyFont="1" applyFill="1" applyBorder="1" applyAlignment="1">
      <alignment horizontal="center" vertical="center" wrapText="1"/>
    </xf>
    <xf numFmtId="3" fontId="45" fillId="2" borderId="3" xfId="0" applyNumberFormat="1" applyFont="1" applyFill="1" applyBorder="1" applyAlignment="1">
      <alignment horizontal="center" vertical="center" wrapText="1"/>
    </xf>
    <xf numFmtId="0" fontId="45" fillId="0" borderId="16" xfId="0" applyFont="1" applyBorder="1" applyAlignment="1">
      <alignment horizontal="center" vertical="center" wrapText="1"/>
    </xf>
    <xf numFmtId="0" fontId="4" fillId="4" borderId="57" xfId="0" applyFont="1" applyFill="1" applyBorder="1" applyAlignment="1" applyProtection="1">
      <alignment horizontal="center" vertical="center"/>
      <protection locked="0"/>
    </xf>
    <xf numFmtId="0" fontId="4" fillId="4" borderId="16" xfId="0" applyFont="1" applyFill="1" applyBorder="1" applyAlignment="1" applyProtection="1">
      <alignment horizontal="center" vertical="center" wrapText="1"/>
      <protection locked="0"/>
    </xf>
    <xf numFmtId="0" fontId="4" fillId="4" borderId="16" xfId="0" applyFont="1" applyFill="1" applyBorder="1" applyAlignment="1" applyProtection="1">
      <alignment horizontal="center" vertical="center"/>
      <protection locked="0"/>
    </xf>
    <xf numFmtId="0" fontId="45" fillId="0" borderId="3" xfId="0" applyFont="1" applyBorder="1" applyAlignment="1" applyProtection="1">
      <alignment horizontal="center" vertical="center" wrapText="1"/>
      <protection locked="0"/>
    </xf>
    <xf numFmtId="0" fontId="45" fillId="2" borderId="55" xfId="55" applyFont="1" applyFill="1" applyBorder="1" applyAlignment="1">
      <alignment horizontal="center" vertical="center" wrapText="1"/>
    </xf>
    <xf numFmtId="0" fontId="45" fillId="2" borderId="16" xfId="55" applyFont="1" applyFill="1" applyBorder="1" applyAlignment="1">
      <alignment horizontal="center" vertical="center" wrapText="1"/>
    </xf>
    <xf numFmtId="0" fontId="45" fillId="2" borderId="39" xfId="55" applyFont="1" applyFill="1" applyBorder="1" applyAlignment="1">
      <alignment horizontal="center" vertical="center"/>
    </xf>
    <xf numFmtId="0" fontId="45" fillId="3" borderId="7" xfId="0" applyFont="1" applyFill="1" applyBorder="1" applyAlignment="1">
      <alignment horizontal="center" vertical="center" wrapText="1"/>
    </xf>
    <xf numFmtId="0" fontId="45" fillId="3" borderId="37" xfId="0" applyFont="1" applyFill="1" applyBorder="1" applyAlignment="1">
      <alignment horizontal="center" vertical="center" wrapText="1"/>
    </xf>
    <xf numFmtId="0" fontId="45" fillId="3" borderId="35" xfId="0" applyFont="1" applyFill="1" applyBorder="1" applyAlignment="1">
      <alignment horizontal="center" vertical="center" wrapText="1"/>
    </xf>
    <xf numFmtId="0" fontId="4" fillId="18" borderId="3" xfId="0" applyFont="1" applyFill="1" applyBorder="1" applyAlignment="1">
      <alignment horizontal="center" vertical="center" wrapText="1"/>
    </xf>
    <xf numFmtId="49" fontId="13" fillId="2" borderId="15" xfId="0" applyNumberFormat="1" applyFont="1" applyFill="1" applyBorder="1" applyAlignment="1">
      <alignment horizontal="center" vertical="center" wrapText="1"/>
    </xf>
    <xf numFmtId="49" fontId="13" fillId="2" borderId="22" xfId="0" applyNumberFormat="1" applyFont="1" applyFill="1" applyBorder="1" applyAlignment="1">
      <alignment horizontal="center" vertical="center" wrapText="1"/>
    </xf>
    <xf numFmtId="49" fontId="13" fillId="2" borderId="38" xfId="0" applyNumberFormat="1" applyFont="1" applyFill="1" applyBorder="1" applyAlignment="1">
      <alignment horizontal="center" vertical="center" wrapText="1"/>
    </xf>
    <xf numFmtId="49" fontId="13" fillId="2" borderId="39" xfId="0" applyNumberFormat="1" applyFont="1" applyFill="1" applyBorder="1" applyAlignment="1">
      <alignment horizontal="center" vertical="center" wrapText="1"/>
    </xf>
    <xf numFmtId="49" fontId="4" fillId="0" borderId="20" xfId="0" applyNumberFormat="1" applyFont="1" applyBorder="1" applyAlignment="1">
      <alignment horizontal="center" vertical="center" wrapText="1"/>
    </xf>
    <xf numFmtId="49" fontId="4" fillId="0" borderId="14" xfId="0" applyNumberFormat="1" applyFont="1" applyBorder="1" applyAlignment="1">
      <alignment horizontal="center" vertical="center" wrapText="1"/>
    </xf>
    <xf numFmtId="49" fontId="4" fillId="0" borderId="33" xfId="0" applyNumberFormat="1" applyFont="1" applyBorder="1" applyAlignment="1">
      <alignment horizontal="center" vertical="center" wrapText="1"/>
    </xf>
    <xf numFmtId="49" fontId="4" fillId="0" borderId="37" xfId="0" applyNumberFormat="1" applyFont="1" applyBorder="1" applyAlignment="1">
      <alignment horizontal="center" vertical="center" wrapText="1"/>
    </xf>
    <xf numFmtId="0" fontId="13" fillId="0" borderId="2" xfId="0" applyFont="1" applyBorder="1" applyAlignment="1">
      <alignment horizontal="center" vertical="center" wrapText="1"/>
    </xf>
    <xf numFmtId="0" fontId="13" fillId="0" borderId="35" xfId="0" applyFont="1" applyBorder="1" applyAlignment="1">
      <alignment horizontal="center" vertical="center" wrapText="1"/>
    </xf>
    <xf numFmtId="0" fontId="13" fillId="2" borderId="15"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3" borderId="7" xfId="0" applyFont="1" applyFill="1" applyBorder="1" applyAlignment="1">
      <alignment horizontal="center" vertical="center"/>
    </xf>
    <xf numFmtId="0" fontId="13" fillId="3" borderId="16" xfId="0" applyFont="1" applyFill="1" applyBorder="1" applyAlignment="1">
      <alignment horizontal="center" vertical="center"/>
    </xf>
    <xf numFmtId="0" fontId="13" fillId="0" borderId="9" xfId="0" applyFont="1" applyBorder="1" applyAlignment="1">
      <alignment horizontal="center" vertical="center"/>
    </xf>
    <xf numFmtId="1" fontId="4" fillId="4" borderId="6" xfId="0" applyNumberFormat="1" applyFont="1" applyFill="1" applyBorder="1" applyAlignment="1" applyProtection="1">
      <alignment horizontal="center" vertical="center"/>
      <protection locked="0"/>
    </xf>
    <xf numFmtId="0" fontId="4" fillId="4" borderId="6" xfId="0" applyFont="1" applyFill="1" applyBorder="1" applyAlignment="1" applyProtection="1">
      <alignment horizontal="center" vertical="center"/>
      <protection locked="0"/>
    </xf>
    <xf numFmtId="0" fontId="4" fillId="4" borderId="5" xfId="0" applyFont="1" applyFill="1" applyBorder="1" applyAlignment="1">
      <alignment horizontal="center" vertical="center"/>
    </xf>
    <xf numFmtId="0" fontId="18" fillId="0" borderId="0" xfId="0" applyFont="1" applyAlignment="1">
      <alignment vertical="center"/>
    </xf>
    <xf numFmtId="0" fontId="3" fillId="4" borderId="55" xfId="0" applyFont="1" applyFill="1" applyBorder="1" applyAlignment="1">
      <alignment horizontal="center" vertical="center"/>
    </xf>
    <xf numFmtId="0" fontId="3" fillId="4" borderId="38" xfId="0" applyFont="1" applyFill="1" applyBorder="1" applyAlignment="1">
      <alignment horizontal="center" vertical="center"/>
    </xf>
    <xf numFmtId="0" fontId="3" fillId="0" borderId="4" xfId="0" applyFont="1" applyBorder="1" applyAlignment="1">
      <alignment horizontal="center" vertical="center"/>
    </xf>
    <xf numFmtId="0" fontId="28" fillId="0" borderId="36" xfId="0" applyFont="1" applyBorder="1" applyAlignment="1">
      <alignment horizontal="center" vertical="center"/>
    </xf>
    <xf numFmtId="0" fontId="28" fillId="0" borderId="33" xfId="0" applyFont="1" applyBorder="1" applyAlignment="1">
      <alignment horizontal="center" vertical="center"/>
    </xf>
    <xf numFmtId="0" fontId="28" fillId="0" borderId="56" xfId="0" applyFont="1" applyBorder="1" applyAlignment="1">
      <alignment horizontal="center" vertical="center"/>
    </xf>
    <xf numFmtId="0" fontId="28" fillId="0" borderId="9" xfId="0" applyFont="1" applyBorder="1" applyAlignment="1">
      <alignment horizontal="center" vertical="center" wrapText="1"/>
    </xf>
    <xf numFmtId="0" fontId="3" fillId="0" borderId="1" xfId="0" applyFont="1" applyBorder="1" applyAlignment="1">
      <alignment horizontal="center" vertical="center"/>
    </xf>
    <xf numFmtId="0" fontId="28" fillId="0" borderId="34" xfId="0" applyFont="1" applyBorder="1" applyAlignment="1">
      <alignment horizontal="center" vertical="center"/>
    </xf>
    <xf numFmtId="0" fontId="28" fillId="0" borderId="2" xfId="0" applyFont="1" applyBorder="1" applyAlignment="1">
      <alignment horizontal="center" vertical="center"/>
    </xf>
    <xf numFmtId="0" fontId="28" fillId="0" borderId="9" xfId="0" applyFont="1" applyBorder="1" applyAlignment="1">
      <alignment horizontal="center" vertical="center"/>
    </xf>
    <xf numFmtId="0" fontId="0" fillId="2" borderId="14" xfId="0" applyFill="1" applyBorder="1" applyAlignment="1">
      <alignment horizontal="center" vertical="center" wrapText="1"/>
    </xf>
    <xf numFmtId="0" fontId="0" fillId="4" borderId="10" xfId="0" applyFill="1" applyBorder="1" applyAlignment="1">
      <alignment horizontal="center" vertical="center" wrapText="1"/>
    </xf>
    <xf numFmtId="0" fontId="0" fillId="2" borderId="33" xfId="0" applyFill="1" applyBorder="1" applyAlignment="1">
      <alignment horizontal="center" vertical="center" wrapText="1"/>
    </xf>
    <xf numFmtId="0" fontId="0" fillId="4" borderId="1" xfId="0" applyFill="1" applyBorder="1" applyAlignment="1">
      <alignment horizontal="center" vertical="center" wrapText="1"/>
    </xf>
    <xf numFmtId="0" fontId="0" fillId="4" borderId="7" xfId="0" applyFill="1" applyBorder="1" applyAlignment="1">
      <alignment horizontal="center" vertical="center" wrapText="1"/>
    </xf>
    <xf numFmtId="0" fontId="4" fillId="0" borderId="72" xfId="0" applyFont="1" applyBorder="1" applyAlignment="1">
      <alignment horizontal="center" vertical="center"/>
    </xf>
    <xf numFmtId="0" fontId="13" fillId="0" borderId="73" xfId="0" applyFont="1" applyBorder="1" applyAlignment="1">
      <alignment horizontal="center" vertical="center" wrapText="1"/>
    </xf>
    <xf numFmtId="167" fontId="13" fillId="2" borderId="74" xfId="56" applyNumberFormat="1" applyFont="1" applyFill="1" applyBorder="1" applyAlignment="1">
      <alignment horizontal="center" vertical="center"/>
    </xf>
    <xf numFmtId="167" fontId="45" fillId="0" borderId="75" xfId="56" applyNumberFormat="1" applyFont="1" applyFill="1" applyBorder="1" applyAlignment="1">
      <alignment horizontal="center" vertical="center"/>
    </xf>
    <xf numFmtId="167" fontId="13" fillId="2" borderId="76" xfId="56" applyNumberFormat="1" applyFont="1" applyFill="1" applyBorder="1" applyAlignment="1">
      <alignment horizontal="center" vertical="center"/>
    </xf>
    <xf numFmtId="167" fontId="13" fillId="0" borderId="77" xfId="56" applyNumberFormat="1" applyFont="1" applyFill="1" applyBorder="1" applyAlignment="1">
      <alignment horizontal="center" vertical="center"/>
    </xf>
    <xf numFmtId="167" fontId="45" fillId="2" borderId="78" xfId="56" applyNumberFormat="1" applyFont="1" applyFill="1" applyBorder="1" applyAlignment="1">
      <alignment horizontal="center" vertical="center"/>
    </xf>
    <xf numFmtId="167" fontId="45" fillId="0" borderId="73" xfId="56" applyNumberFormat="1" applyFont="1" applyFill="1" applyBorder="1" applyAlignment="1">
      <alignment horizontal="center" vertical="center"/>
    </xf>
    <xf numFmtId="167" fontId="45" fillId="2" borderId="74" xfId="56" applyNumberFormat="1" applyFont="1" applyFill="1" applyBorder="1" applyAlignment="1">
      <alignment horizontal="center" vertical="center"/>
    </xf>
    <xf numFmtId="167" fontId="13" fillId="2" borderId="78" xfId="56" applyNumberFormat="1" applyFont="1" applyFill="1" applyBorder="1" applyAlignment="1">
      <alignment horizontal="center" vertical="center"/>
    </xf>
    <xf numFmtId="167" fontId="13" fillId="0" borderId="73" xfId="56" applyNumberFormat="1" applyFont="1" applyFill="1" applyBorder="1" applyAlignment="1">
      <alignment horizontal="center" vertical="center"/>
    </xf>
    <xf numFmtId="167" fontId="13" fillId="0" borderId="79" xfId="56" applyNumberFormat="1" applyFont="1" applyFill="1" applyBorder="1" applyAlignment="1">
      <alignment horizontal="center" vertical="center"/>
    </xf>
    <xf numFmtId="0" fontId="13" fillId="0" borderId="80" xfId="0" applyFont="1" applyBorder="1" applyAlignment="1">
      <alignment horizontal="center" vertical="center" wrapText="1"/>
    </xf>
    <xf numFmtId="167" fontId="45" fillId="0" borderId="77" xfId="56" applyNumberFormat="1" applyFont="1" applyFill="1" applyBorder="1" applyAlignment="1">
      <alignment horizontal="center" vertical="center"/>
    </xf>
    <xf numFmtId="167" fontId="13" fillId="2" borderId="81" xfId="56" applyNumberFormat="1" applyFont="1" applyFill="1" applyBorder="1" applyAlignment="1">
      <alignment horizontal="center" vertical="center"/>
    </xf>
    <xf numFmtId="167" fontId="13" fillId="0" borderId="80" xfId="56" applyNumberFormat="1" applyFont="1" applyFill="1" applyBorder="1" applyAlignment="1">
      <alignment horizontal="center" vertical="center"/>
    </xf>
    <xf numFmtId="167" fontId="13" fillId="0" borderId="72" xfId="56" applyNumberFormat="1" applyFont="1" applyFill="1" applyBorder="1" applyAlignment="1">
      <alignment horizontal="center" vertical="center"/>
    </xf>
    <xf numFmtId="167" fontId="45" fillId="2" borderId="76" xfId="56" applyNumberFormat="1" applyFont="1" applyFill="1" applyBorder="1" applyAlignment="1">
      <alignment horizontal="center" vertical="center"/>
    </xf>
    <xf numFmtId="167" fontId="45" fillId="2" borderId="81" xfId="56" applyNumberFormat="1" applyFont="1" applyFill="1" applyBorder="1" applyAlignment="1">
      <alignment horizontal="center" vertical="center"/>
    </xf>
    <xf numFmtId="167" fontId="45" fillId="0" borderId="80" xfId="56" applyNumberFormat="1" applyFont="1" applyFill="1" applyBorder="1" applyAlignment="1">
      <alignment horizontal="center" vertical="center"/>
    </xf>
    <xf numFmtId="0" fontId="4" fillId="0" borderId="80" xfId="0" applyFont="1" applyBorder="1" applyAlignment="1">
      <alignment horizontal="center" vertical="center"/>
    </xf>
    <xf numFmtId="0" fontId="13" fillId="0" borderId="82" xfId="0" quotePrefix="1" applyFont="1" applyBorder="1" applyAlignment="1">
      <alignment horizontal="center" vertical="center" wrapText="1"/>
    </xf>
    <xf numFmtId="167" fontId="13" fillId="2" borderId="84" xfId="56" applyNumberFormat="1" applyFont="1" applyFill="1" applyBorder="1" applyAlignment="1">
      <alignment horizontal="center" vertical="center"/>
    </xf>
    <xf numFmtId="167" fontId="13" fillId="0" borderId="85" xfId="56" applyNumberFormat="1" applyFont="1" applyFill="1" applyBorder="1" applyAlignment="1">
      <alignment horizontal="center" vertical="center"/>
    </xf>
    <xf numFmtId="167" fontId="13" fillId="2" borderId="86" xfId="56" applyNumberFormat="1" applyFont="1" applyFill="1" applyBorder="1" applyAlignment="1">
      <alignment horizontal="center" vertical="center"/>
    </xf>
    <xf numFmtId="167" fontId="13" fillId="0" borderId="83" xfId="56" applyNumberFormat="1" applyFont="1" applyFill="1" applyBorder="1" applyAlignment="1">
      <alignment horizontal="center" vertical="center"/>
    </xf>
    <xf numFmtId="167" fontId="45" fillId="2" borderId="84" xfId="56" applyNumberFormat="1" applyFont="1" applyFill="1" applyBorder="1" applyAlignment="1">
      <alignment horizontal="center" vertical="center"/>
    </xf>
    <xf numFmtId="167" fontId="45" fillId="0" borderId="85" xfId="56" applyNumberFormat="1" applyFont="1" applyFill="1" applyBorder="1" applyAlignment="1">
      <alignment horizontal="center" vertical="center"/>
    </xf>
    <xf numFmtId="167" fontId="13" fillId="0" borderId="82" xfId="56" applyNumberFormat="1" applyFont="1" applyFill="1" applyBorder="1" applyAlignment="1">
      <alignment horizontal="center" vertical="center"/>
    </xf>
    <xf numFmtId="167" fontId="45" fillId="27" borderId="10" xfId="56" applyNumberFormat="1" applyFont="1" applyFill="1" applyBorder="1" applyAlignment="1">
      <alignment horizontal="center" vertical="center"/>
    </xf>
    <xf numFmtId="167" fontId="45" fillId="27" borderId="1" xfId="56" applyNumberFormat="1" applyFont="1" applyFill="1" applyBorder="1" applyAlignment="1">
      <alignment horizontal="center" vertical="center"/>
    </xf>
    <xf numFmtId="167" fontId="45" fillId="27" borderId="3" xfId="56" applyNumberFormat="1" applyFont="1" applyFill="1" applyBorder="1" applyAlignment="1">
      <alignment horizontal="center" vertical="center"/>
    </xf>
    <xf numFmtId="0" fontId="3" fillId="0" borderId="0" xfId="0" applyFont="1" applyAlignment="1">
      <alignment vertical="top" wrapText="1"/>
    </xf>
    <xf numFmtId="0" fontId="18" fillId="0" borderId="0" xfId="0" applyFont="1" applyAlignment="1">
      <alignment horizontal="left" vertical="top" wrapText="1"/>
    </xf>
    <xf numFmtId="0" fontId="13" fillId="0" borderId="0" xfId="0" applyFont="1" applyAlignment="1">
      <alignment horizontal="center" vertical="center"/>
    </xf>
    <xf numFmtId="0" fontId="17" fillId="4" borderId="29" xfId="0" applyFont="1" applyFill="1" applyBorder="1" applyAlignment="1">
      <alignment horizontal="center" vertical="center" wrapText="1"/>
    </xf>
    <xf numFmtId="0" fontId="17" fillId="2" borderId="1" xfId="0" applyFont="1" applyFill="1" applyBorder="1" applyAlignment="1" applyProtection="1">
      <alignment horizontal="center" vertical="center" wrapText="1"/>
      <protection locked="0"/>
    </xf>
    <xf numFmtId="0" fontId="55" fillId="0" borderId="0" xfId="0" applyFont="1" applyAlignment="1">
      <alignment horizontal="center" vertical="center" wrapText="1"/>
    </xf>
    <xf numFmtId="0" fontId="25" fillId="0" borderId="0" xfId="54" applyFont="1" applyFill="1" applyBorder="1" applyAlignment="1">
      <alignment vertical="center"/>
    </xf>
    <xf numFmtId="0" fontId="56" fillId="0" borderId="0" xfId="0" applyFont="1"/>
    <xf numFmtId="0" fontId="57" fillId="0" borderId="0" xfId="0" applyFont="1" applyAlignment="1">
      <alignment vertical="center"/>
    </xf>
    <xf numFmtId="0" fontId="17" fillId="0" borderId="0" xfId="0" applyFont="1" applyAlignment="1">
      <alignment horizontal="left" vertical="center"/>
    </xf>
    <xf numFmtId="0" fontId="43" fillId="0" borderId="0" xfId="0" applyFont="1" applyAlignment="1">
      <alignment vertical="center"/>
    </xf>
    <xf numFmtId="0" fontId="17" fillId="0" borderId="0" xfId="0" applyFont="1" applyAlignment="1">
      <alignment vertical="center"/>
    </xf>
    <xf numFmtId="0" fontId="17" fillId="2" borderId="0" xfId="0" applyFont="1" applyFill="1" applyAlignment="1">
      <alignment vertical="center"/>
    </xf>
    <xf numFmtId="0" fontId="25" fillId="3" borderId="0" xfId="0" applyFont="1" applyFill="1" applyAlignment="1">
      <alignment vertical="center"/>
    </xf>
    <xf numFmtId="0" fontId="17" fillId="3" borderId="0" xfId="0" applyFont="1" applyFill="1" applyAlignment="1">
      <alignment horizontal="left" vertical="center"/>
    </xf>
    <xf numFmtId="0" fontId="17" fillId="3" borderId="0" xfId="0" applyFont="1" applyFill="1"/>
    <xf numFmtId="0" fontId="25" fillId="3" borderId="0" xfId="0" applyFont="1" applyFill="1" applyAlignment="1">
      <alignment horizontal="left" vertical="center"/>
    </xf>
    <xf numFmtId="0" fontId="17" fillId="0" borderId="0" xfId="0" applyFont="1"/>
    <xf numFmtId="0" fontId="0" fillId="3" borderId="0" xfId="0" applyFill="1" applyAlignment="1">
      <alignment horizontal="center" vertical="center" wrapText="1"/>
    </xf>
    <xf numFmtId="0" fontId="40" fillId="24" borderId="0" xfId="0" applyFont="1" applyFill="1" applyAlignment="1">
      <alignment vertical="center"/>
    </xf>
    <xf numFmtId="0" fontId="13" fillId="21" borderId="3" xfId="0" applyFont="1" applyFill="1" applyBorder="1" applyAlignment="1">
      <alignment horizontal="center" vertical="center" wrapText="1"/>
    </xf>
    <xf numFmtId="0" fontId="12" fillId="0" borderId="0" xfId="0" applyFont="1" applyAlignment="1">
      <alignment vertical="center"/>
    </xf>
    <xf numFmtId="0" fontId="0" fillId="0" borderId="0" xfId="0" applyAlignment="1">
      <alignment horizontal="justify" vertical="center"/>
    </xf>
    <xf numFmtId="0" fontId="61" fillId="0" borderId="31" xfId="0" applyFont="1" applyBorder="1" applyAlignment="1">
      <alignment wrapText="1"/>
    </xf>
    <xf numFmtId="0" fontId="0" fillId="0" borderId="0" xfId="0" applyAlignment="1">
      <alignment horizontal="left" vertical="center" indent="4"/>
    </xf>
    <xf numFmtId="0" fontId="48" fillId="2" borderId="0" xfId="0" applyFont="1" applyFill="1" applyAlignment="1">
      <alignment horizontal="center" vertical="center"/>
    </xf>
    <xf numFmtId="0" fontId="6" fillId="2" borderId="0" xfId="54" applyFont="1" applyFill="1" applyAlignment="1">
      <alignment horizontal="left" indent="2"/>
    </xf>
    <xf numFmtId="0" fontId="6" fillId="0" borderId="0" xfId="54" applyFont="1" applyFill="1" applyAlignment="1">
      <alignment horizontal="left" vertical="center" indent="2"/>
    </xf>
    <xf numFmtId="0" fontId="2" fillId="2" borderId="0" xfId="0" applyFont="1" applyFill="1" applyAlignment="1">
      <alignment horizontal="center" vertical="center"/>
    </xf>
    <xf numFmtId="0" fontId="0" fillId="0" borderId="80" xfId="0" applyBorder="1" applyAlignment="1">
      <alignment horizontal="center" vertical="center" wrapText="1"/>
    </xf>
    <xf numFmtId="0" fontId="0" fillId="0" borderId="83" xfId="0" applyBorder="1" applyAlignment="1">
      <alignment horizontal="center" vertical="center" wrapText="1"/>
    </xf>
    <xf numFmtId="0" fontId="0" fillId="0" borderId="56" xfId="0" applyBorder="1"/>
    <xf numFmtId="0" fontId="28" fillId="0" borderId="2" xfId="0" applyFont="1" applyBorder="1" applyAlignment="1">
      <alignment horizontal="center" vertical="center" wrapText="1"/>
    </xf>
    <xf numFmtId="0" fontId="62" fillId="0" borderId="0" xfId="0" quotePrefix="1" applyFont="1" applyAlignment="1">
      <alignment horizontal="justify" vertical="center"/>
    </xf>
    <xf numFmtId="167" fontId="13" fillId="2" borderId="3" xfId="56" applyNumberFormat="1" applyFont="1" applyFill="1" applyBorder="1" applyAlignment="1" applyProtection="1">
      <alignment vertical="center" wrapText="1"/>
    </xf>
    <xf numFmtId="168" fontId="45" fillId="2" borderId="2" xfId="56" applyNumberFormat="1" applyFont="1" applyFill="1" applyBorder="1" applyAlignment="1">
      <alignment horizontal="center" vertical="center"/>
    </xf>
    <xf numFmtId="168" fontId="45" fillId="2" borderId="11" xfId="56" applyNumberFormat="1" applyFont="1" applyFill="1" applyBorder="1" applyAlignment="1">
      <alignment horizontal="center" vertical="center"/>
    </xf>
    <xf numFmtId="1" fontId="13" fillId="0" borderId="79" xfId="0" applyNumberFormat="1" applyFont="1" applyBorder="1" applyAlignment="1">
      <alignment horizontal="right" vertical="center" indent="1"/>
    </xf>
    <xf numFmtId="1" fontId="64" fillId="0" borderId="72" xfId="0" applyNumberFormat="1" applyFont="1" applyBorder="1" applyAlignment="1">
      <alignment horizontal="right" vertical="center" indent="1"/>
    </xf>
    <xf numFmtId="1" fontId="13" fillId="0" borderId="72" xfId="0" applyNumberFormat="1" applyFont="1" applyBorder="1" applyAlignment="1">
      <alignment horizontal="right" vertical="center" indent="1"/>
    </xf>
    <xf numFmtId="1" fontId="13" fillId="0" borderId="82" xfId="0" applyNumberFormat="1" applyFont="1" applyBorder="1" applyAlignment="1">
      <alignment horizontal="right" vertical="center" indent="1"/>
    </xf>
    <xf numFmtId="9" fontId="13" fillId="0" borderId="0" xfId="52" applyFont="1" applyFill="1" applyBorder="1" applyAlignment="1">
      <alignment horizontal="center" vertical="center"/>
    </xf>
    <xf numFmtId="0" fontId="45" fillId="0" borderId="0" xfId="0" applyFont="1" applyAlignment="1">
      <alignment horizontal="center" vertical="center" wrapText="1"/>
    </xf>
    <xf numFmtId="0" fontId="65" fillId="0" borderId="0" xfId="0" applyFont="1"/>
    <xf numFmtId="0" fontId="66" fillId="0" borderId="0" xfId="0" applyFont="1"/>
    <xf numFmtId="0" fontId="6" fillId="0" borderId="0" xfId="0" applyFont="1" applyAlignment="1" applyProtection="1">
      <alignment horizontal="center" vertical="center"/>
      <protection locked="0"/>
    </xf>
    <xf numFmtId="0" fontId="28" fillId="0" borderId="0" xfId="0" applyFont="1" applyAlignment="1">
      <alignment vertical="center"/>
    </xf>
    <xf numFmtId="0" fontId="67" fillId="0" borderId="0" xfId="0" applyFont="1"/>
    <xf numFmtId="0" fontId="68" fillId="0" borderId="0" xfId="0" applyFont="1"/>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xf>
    <xf numFmtId="8" fontId="13" fillId="0" borderId="0" xfId="0" applyNumberFormat="1" applyFont="1" applyAlignment="1">
      <alignment vertical="center"/>
    </xf>
    <xf numFmtId="167" fontId="13" fillId="0" borderId="75" xfId="56" applyNumberFormat="1" applyFont="1" applyFill="1" applyBorder="1" applyAlignment="1">
      <alignment horizontal="center" vertical="center"/>
    </xf>
    <xf numFmtId="0" fontId="0" fillId="2" borderId="11" xfId="0" applyFill="1" applyBorder="1" applyAlignment="1">
      <alignment horizontal="center" vertical="center" wrapText="1"/>
    </xf>
    <xf numFmtId="0" fontId="45" fillId="0" borderId="0" xfId="53" applyFont="1" applyAlignment="1">
      <alignment horizontal="center" vertical="center" wrapText="1"/>
    </xf>
    <xf numFmtId="0" fontId="60" fillId="0" borderId="0" xfId="0" applyFont="1"/>
    <xf numFmtId="0" fontId="70" fillId="0" borderId="0" xfId="0" applyFont="1"/>
    <xf numFmtId="0" fontId="49" fillId="0" borderId="0" xfId="0" applyFont="1" applyAlignment="1">
      <alignment horizontal="center" vertical="center"/>
    </xf>
    <xf numFmtId="0" fontId="25" fillId="0" borderId="3" xfId="0" applyFont="1" applyBorder="1" applyAlignment="1">
      <alignment horizontal="center" vertical="center" wrapText="1"/>
    </xf>
    <xf numFmtId="0" fontId="25" fillId="0" borderId="1" xfId="0" applyFont="1" applyBorder="1" applyAlignment="1">
      <alignment horizontal="center" vertical="center" wrapText="1"/>
    </xf>
    <xf numFmtId="0" fontId="45" fillId="3" borderId="11" xfId="0" applyFont="1" applyFill="1" applyBorder="1" applyAlignment="1">
      <alignment horizontal="center" vertical="center" wrapText="1"/>
    </xf>
    <xf numFmtId="0" fontId="45" fillId="3" borderId="1" xfId="0" applyFont="1" applyFill="1" applyBorder="1" applyAlignment="1">
      <alignment horizontal="center" vertical="center" wrapText="1"/>
    </xf>
    <xf numFmtId="0" fontId="17" fillId="4" borderId="5" xfId="0" applyFont="1" applyFill="1" applyBorder="1" applyAlignment="1" applyProtection="1">
      <alignment horizontal="center" vertical="center" wrapText="1"/>
      <protection locked="0"/>
    </xf>
    <xf numFmtId="0" fontId="13" fillId="3" borderId="3" xfId="0" applyFont="1" applyFill="1" applyBorder="1" applyAlignment="1">
      <alignment horizontal="center" vertical="center" wrapText="1"/>
    </xf>
    <xf numFmtId="0" fontId="45" fillId="0" borderId="2" xfId="0" applyFont="1" applyBorder="1" applyAlignment="1">
      <alignment horizontal="center" vertical="center" wrapText="1"/>
    </xf>
    <xf numFmtId="0" fontId="13" fillId="3" borderId="7" xfId="0" applyFont="1" applyFill="1" applyBorder="1" applyAlignment="1">
      <alignment horizontal="center" vertical="center" wrapText="1"/>
    </xf>
    <xf numFmtId="0" fontId="13" fillId="3" borderId="57" xfId="0" applyFont="1" applyFill="1" applyBorder="1" applyAlignment="1">
      <alignment horizontal="center" vertical="center" wrapText="1"/>
    </xf>
    <xf numFmtId="0" fontId="45" fillId="3" borderId="50" xfId="0" applyFont="1" applyFill="1" applyBorder="1" applyAlignment="1">
      <alignment horizontal="center" vertical="center" wrapText="1"/>
    </xf>
    <xf numFmtId="0" fontId="45" fillId="3" borderId="28" xfId="0" applyFont="1" applyFill="1" applyBorder="1" applyAlignment="1">
      <alignment horizontal="center" vertical="center" wrapText="1"/>
    </xf>
    <xf numFmtId="0" fontId="13" fillId="0" borderId="56" xfId="0" applyFont="1" applyBorder="1"/>
    <xf numFmtId="0" fontId="13" fillId="0" borderId="60" xfId="0" applyFont="1" applyBorder="1" applyAlignment="1">
      <alignment horizontal="center" vertical="center"/>
    </xf>
    <xf numFmtId="0" fontId="11" fillId="0" borderId="0" xfId="0" applyFont="1" applyAlignment="1">
      <alignment horizontal="center"/>
    </xf>
    <xf numFmtId="0" fontId="2" fillId="3" borderId="3" xfId="0" applyFont="1" applyFill="1" applyBorder="1" applyAlignment="1">
      <alignment horizontal="justify" vertical="center"/>
    </xf>
    <xf numFmtId="0" fontId="13" fillId="0" borderId="3" xfId="0" applyFont="1" applyFill="1" applyBorder="1" applyAlignment="1">
      <alignment horizontal="center" vertical="center" wrapText="1"/>
    </xf>
    <xf numFmtId="0" fontId="13" fillId="0" borderId="11" xfId="0" applyFont="1" applyFill="1" applyBorder="1" applyAlignment="1">
      <alignment horizontal="center" vertical="center"/>
    </xf>
    <xf numFmtId="0" fontId="45" fillId="0" borderId="11" xfId="0" applyFont="1" applyFill="1" applyBorder="1" applyAlignment="1">
      <alignment horizontal="center" vertical="center" wrapText="1"/>
    </xf>
    <xf numFmtId="0" fontId="45" fillId="0" borderId="19" xfId="0" applyFont="1" applyFill="1" applyBorder="1" applyAlignment="1">
      <alignment horizontal="center" vertical="center" wrapText="1"/>
    </xf>
    <xf numFmtId="0" fontId="45" fillId="0" borderId="2" xfId="0" applyFont="1" applyFill="1" applyBorder="1" applyAlignment="1">
      <alignment horizontal="center" vertical="center" wrapText="1"/>
    </xf>
    <xf numFmtId="0" fontId="45" fillId="0" borderId="3" xfId="0" applyFont="1" applyFill="1" applyBorder="1" applyAlignment="1">
      <alignment horizontal="center" vertical="center" wrapText="1"/>
    </xf>
    <xf numFmtId="0" fontId="45" fillId="0" borderId="11" xfId="0" applyFont="1" applyFill="1" applyBorder="1" applyAlignment="1">
      <alignment horizontal="center" vertical="center"/>
    </xf>
    <xf numFmtId="0" fontId="45" fillId="0" borderId="1"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45" fillId="0" borderId="34" xfId="0" applyFont="1" applyFill="1" applyBorder="1" applyAlignment="1">
      <alignment horizontal="center" vertical="center" wrapText="1"/>
    </xf>
    <xf numFmtId="0" fontId="13" fillId="0" borderId="3" xfId="0" applyFont="1" applyFill="1" applyBorder="1" applyAlignment="1">
      <alignment horizontal="center" vertical="center"/>
    </xf>
    <xf numFmtId="0" fontId="13" fillId="0" borderId="35" xfId="0" applyFont="1" applyFill="1" applyBorder="1" applyAlignment="1">
      <alignment horizontal="center" vertical="center"/>
    </xf>
    <xf numFmtId="0" fontId="13" fillId="0" borderId="2" xfId="0" applyFont="1" applyFill="1" applyBorder="1" applyAlignment="1">
      <alignment horizontal="center" vertical="center"/>
    </xf>
    <xf numFmtId="0" fontId="0" fillId="0" borderId="0" xfId="0" applyFill="1"/>
    <xf numFmtId="0" fontId="45" fillId="0" borderId="3" xfId="0" applyFont="1" applyFill="1" applyBorder="1" applyAlignment="1">
      <alignment horizontal="center" vertical="center"/>
    </xf>
    <xf numFmtId="0" fontId="45" fillId="0" borderId="35" xfId="0" applyFont="1" applyFill="1" applyBorder="1" applyAlignment="1">
      <alignment horizontal="center" vertical="center"/>
    </xf>
    <xf numFmtId="0" fontId="13" fillId="0" borderId="34" xfId="0" applyFont="1" applyFill="1" applyBorder="1" applyAlignment="1">
      <alignment horizontal="center" vertical="center"/>
    </xf>
    <xf numFmtId="0" fontId="17" fillId="2" borderId="3" xfId="0" applyFont="1" applyFill="1" applyBorder="1" applyAlignment="1">
      <alignment horizontal="center" vertical="center"/>
    </xf>
    <xf numFmtId="0" fontId="45" fillId="3" borderId="5" xfId="0" applyFont="1" applyFill="1" applyBorder="1" applyAlignment="1">
      <alignment horizontal="center" vertical="center" wrapText="1"/>
    </xf>
    <xf numFmtId="0" fontId="45" fillId="3" borderId="57" xfId="0" applyFont="1" applyFill="1" applyBorder="1" applyAlignment="1">
      <alignment horizontal="center" vertical="center" wrapText="1"/>
    </xf>
    <xf numFmtId="0" fontId="0" fillId="3" borderId="0" xfId="0" applyFill="1" applyBorder="1"/>
    <xf numFmtId="0" fontId="4" fillId="3" borderId="0" xfId="0" applyFont="1" applyFill="1" applyBorder="1" applyAlignment="1">
      <alignment horizontal="center" vertical="center"/>
    </xf>
    <xf numFmtId="0" fontId="48" fillId="2" borderId="32" xfId="0" applyFont="1" applyFill="1" applyBorder="1" applyAlignment="1">
      <alignment horizontal="center" vertical="center"/>
    </xf>
    <xf numFmtId="0" fontId="2" fillId="0" borderId="0" xfId="0" applyFont="1" applyAlignment="1">
      <alignment horizontal="center" vertical="center"/>
    </xf>
    <xf numFmtId="0" fontId="13" fillId="0" borderId="3" xfId="0" applyFont="1" applyBorder="1" applyAlignment="1">
      <alignment horizontal="center" vertical="center"/>
    </xf>
    <xf numFmtId="0" fontId="13" fillId="4" borderId="7" xfId="0" applyFont="1" applyFill="1" applyBorder="1" applyAlignment="1">
      <alignment horizontal="center" vertical="center"/>
    </xf>
    <xf numFmtId="0" fontId="45" fillId="0" borderId="0" xfId="0" applyFont="1" applyAlignment="1">
      <alignment horizontal="center" vertical="center"/>
    </xf>
    <xf numFmtId="0" fontId="2" fillId="0" borderId="0" xfId="0" applyFont="1" applyAlignment="1">
      <alignment horizontal="center" vertical="center" wrapText="1"/>
    </xf>
    <xf numFmtId="0" fontId="4" fillId="2" borderId="3" xfId="0" applyFont="1" applyFill="1" applyBorder="1" applyAlignment="1">
      <alignment horizontal="center" vertical="center"/>
    </xf>
    <xf numFmtId="3" fontId="25" fillId="3" borderId="3" xfId="0" applyNumberFormat="1" applyFont="1" applyFill="1" applyBorder="1" applyAlignment="1">
      <alignment horizontal="center" vertical="center" wrapText="1"/>
    </xf>
    <xf numFmtId="3" fontId="17" fillId="3" borderId="3" xfId="0" applyNumberFormat="1" applyFont="1" applyFill="1" applyBorder="1" applyAlignment="1">
      <alignment horizontal="center" vertical="center" wrapText="1"/>
    </xf>
    <xf numFmtId="1" fontId="13" fillId="0" borderId="75" xfId="0" applyNumberFormat="1" applyFont="1" applyBorder="1" applyAlignment="1">
      <alignment horizontal="right" vertical="center" indent="1"/>
    </xf>
    <xf numFmtId="1" fontId="13" fillId="0" borderId="77" xfId="0" applyNumberFormat="1" applyFont="1" applyBorder="1" applyAlignment="1">
      <alignment horizontal="right" vertical="center" indent="1"/>
    </xf>
    <xf numFmtId="1" fontId="13" fillId="0" borderId="85" xfId="0" applyNumberFormat="1" applyFont="1" applyBorder="1" applyAlignment="1">
      <alignment horizontal="right" vertical="center" indent="1"/>
    </xf>
    <xf numFmtId="1" fontId="13" fillId="0" borderId="79" xfId="0" applyNumberFormat="1" applyFont="1" applyFill="1" applyBorder="1" applyAlignment="1">
      <alignment horizontal="right" vertical="center" indent="1"/>
    </xf>
    <xf numFmtId="1" fontId="13" fillId="0" borderId="88" xfId="0" applyNumberFormat="1" applyFont="1" applyFill="1" applyBorder="1" applyAlignment="1">
      <alignment horizontal="right" vertical="center" indent="1"/>
    </xf>
    <xf numFmtId="1" fontId="13" fillId="0" borderId="72" xfId="0" applyNumberFormat="1" applyFont="1" applyFill="1" applyBorder="1" applyAlignment="1">
      <alignment horizontal="right" vertical="center" indent="1"/>
    </xf>
    <xf numFmtId="1" fontId="13" fillId="0" borderId="82" xfId="0" applyNumberFormat="1" applyFont="1" applyFill="1" applyBorder="1" applyAlignment="1">
      <alignment horizontal="right" vertical="center" indent="1"/>
    </xf>
    <xf numFmtId="1" fontId="13" fillId="2" borderId="74" xfId="0" applyNumberFormat="1" applyFont="1" applyFill="1" applyBorder="1" applyAlignment="1">
      <alignment horizontal="right" vertical="center" indent="1"/>
    </xf>
    <xf numFmtId="1" fontId="13" fillId="2" borderId="76" xfId="0" applyNumberFormat="1" applyFont="1" applyFill="1" applyBorder="1" applyAlignment="1">
      <alignment horizontal="right" vertical="center" indent="1"/>
    </xf>
    <xf numFmtId="1" fontId="13" fillId="2" borderId="84" xfId="0" applyNumberFormat="1" applyFont="1" applyFill="1" applyBorder="1" applyAlignment="1">
      <alignment horizontal="right" vertical="center" indent="1"/>
    </xf>
    <xf numFmtId="1" fontId="13" fillId="2" borderId="89" xfId="0" applyNumberFormat="1" applyFont="1" applyFill="1" applyBorder="1" applyAlignment="1">
      <alignment horizontal="center" vertical="center"/>
    </xf>
    <xf numFmtId="1" fontId="13" fillId="2" borderId="76" xfId="0" applyNumberFormat="1" applyFont="1" applyFill="1" applyBorder="1" applyAlignment="1">
      <alignment horizontal="center" vertical="center"/>
    </xf>
    <xf numFmtId="0" fontId="13" fillId="0" borderId="7" xfId="0" applyFont="1" applyBorder="1" applyAlignment="1">
      <alignment horizontal="center" vertical="center"/>
    </xf>
    <xf numFmtId="169" fontId="45" fillId="2" borderId="11" xfId="56" applyNumberFormat="1" applyFont="1" applyFill="1" applyBorder="1" applyAlignment="1">
      <alignment horizontal="center" vertical="center"/>
    </xf>
    <xf numFmtId="0" fontId="17" fillId="2" borderId="1" xfId="0" applyFont="1" applyFill="1" applyBorder="1" applyAlignment="1">
      <alignment horizontal="center" vertical="center"/>
    </xf>
    <xf numFmtId="0" fontId="4" fillId="2" borderId="18" xfId="0" applyFont="1" applyFill="1" applyBorder="1" applyAlignment="1">
      <alignment horizontal="center" vertical="center"/>
    </xf>
    <xf numFmtId="0" fontId="4" fillId="0" borderId="3" xfId="0" applyFont="1" applyFill="1" applyBorder="1" applyAlignment="1">
      <alignment horizontal="center" vertical="center"/>
    </xf>
    <xf numFmtId="0" fontId="17" fillId="0" borderId="3" xfId="0" applyFont="1" applyFill="1" applyBorder="1" applyAlignment="1">
      <alignment horizontal="center" vertical="center"/>
    </xf>
    <xf numFmtId="0" fontId="45" fillId="0" borderId="2" xfId="0" applyFont="1" applyFill="1" applyBorder="1" applyAlignment="1">
      <alignment horizontal="center" vertical="center"/>
    </xf>
    <xf numFmtId="0" fontId="45" fillId="0" borderId="7" xfId="0" applyFont="1" applyFill="1" applyBorder="1" applyAlignment="1">
      <alignment horizontal="center" vertical="center"/>
    </xf>
    <xf numFmtId="0" fontId="13" fillId="2" borderId="1" xfId="0" applyFont="1" applyFill="1" applyBorder="1" applyAlignment="1">
      <alignment horizontal="center" vertical="center"/>
    </xf>
    <xf numFmtId="1" fontId="13" fillId="2" borderId="1" xfId="0" applyNumberFormat="1" applyFont="1" applyFill="1" applyBorder="1" applyAlignment="1">
      <alignment horizontal="center" vertical="center"/>
    </xf>
    <xf numFmtId="0" fontId="45" fillId="2" borderId="1" xfId="0" applyFont="1" applyFill="1" applyBorder="1" applyAlignment="1">
      <alignment horizontal="center" vertical="center"/>
    </xf>
    <xf numFmtId="0" fontId="4" fillId="0" borderId="7" xfId="0" applyFont="1" applyBorder="1" applyAlignment="1">
      <alignment horizontal="center" vertical="center"/>
    </xf>
    <xf numFmtId="0" fontId="0" fillId="28" borderId="0" xfId="0" applyFill="1" applyAlignment="1">
      <alignment horizontal="center" vertical="center"/>
    </xf>
    <xf numFmtId="0" fontId="21" fillId="0" borderId="0" xfId="0" applyFont="1" applyAlignment="1">
      <alignment horizontal="left" vertical="top"/>
    </xf>
    <xf numFmtId="0" fontId="0" fillId="0" borderId="3" xfId="0" applyFont="1" applyBorder="1" applyAlignment="1" applyProtection="1">
      <alignment horizontal="center" vertical="center" wrapText="1"/>
    </xf>
    <xf numFmtId="0" fontId="3" fillId="4" borderId="92" xfId="0" applyFont="1" applyFill="1" applyBorder="1" applyAlignment="1">
      <alignment horizontal="center" vertical="center"/>
    </xf>
    <xf numFmtId="0" fontId="28" fillId="0" borderId="93" xfId="0" applyFont="1" applyBorder="1" applyAlignment="1">
      <alignment horizontal="center" vertical="center"/>
    </xf>
    <xf numFmtId="0" fontId="28" fillId="0" borderId="37" xfId="0" applyFont="1" applyBorder="1" applyAlignment="1">
      <alignment horizontal="center" vertical="center"/>
    </xf>
    <xf numFmtId="0" fontId="28" fillId="0" borderId="35" xfId="0" applyFont="1" applyBorder="1" applyAlignment="1">
      <alignment horizontal="center" vertical="center"/>
    </xf>
    <xf numFmtId="0" fontId="3" fillId="4" borderId="39" xfId="0" applyFont="1" applyFill="1" applyBorder="1" applyAlignment="1">
      <alignment horizontal="center" vertical="center"/>
    </xf>
    <xf numFmtId="0" fontId="13" fillId="0" borderId="19" xfId="0" applyFont="1" applyBorder="1" applyAlignment="1">
      <alignment horizontal="center" vertical="center" wrapText="1"/>
    </xf>
    <xf numFmtId="0" fontId="4" fillId="18" borderId="7" xfId="0" applyFont="1" applyFill="1" applyBorder="1" applyAlignment="1">
      <alignment horizontal="center" vertical="center"/>
    </xf>
    <xf numFmtId="0" fontId="4" fillId="4" borderId="50" xfId="0" applyFont="1" applyFill="1" applyBorder="1" applyAlignment="1">
      <alignment horizontal="center" vertical="center"/>
    </xf>
    <xf numFmtId="0" fontId="17" fillId="4" borderId="50" xfId="0" applyFont="1" applyFill="1" applyBorder="1" applyAlignment="1" applyProtection="1">
      <alignment horizontal="center" vertical="center" wrapText="1"/>
      <protection locked="0"/>
    </xf>
    <xf numFmtId="0" fontId="4" fillId="4" borderId="28" xfId="0" applyFont="1" applyFill="1" applyBorder="1" applyAlignment="1" applyProtection="1">
      <alignment horizontal="center" vertical="center" wrapText="1"/>
      <protection locked="0"/>
    </xf>
    <xf numFmtId="1" fontId="4" fillId="4" borderId="28" xfId="0" applyNumberFormat="1" applyFont="1" applyFill="1" applyBorder="1" applyAlignment="1" applyProtection="1">
      <alignment horizontal="center" vertical="center"/>
      <protection locked="0"/>
    </xf>
    <xf numFmtId="0" fontId="4" fillId="4" borderId="28" xfId="0" applyFont="1" applyFill="1" applyBorder="1" applyAlignment="1" applyProtection="1">
      <alignment horizontal="center" vertical="center"/>
      <protection locked="0"/>
    </xf>
    <xf numFmtId="0" fontId="4" fillId="4" borderId="94" xfId="0" applyFont="1" applyFill="1" applyBorder="1" applyAlignment="1">
      <alignment horizontal="center" vertical="center"/>
    </xf>
    <xf numFmtId="0" fontId="4" fillId="4" borderId="94" xfId="0" applyFont="1" applyFill="1" applyBorder="1" applyAlignment="1" applyProtection="1">
      <alignment horizontal="center" vertical="center" wrapText="1"/>
      <protection locked="0"/>
    </xf>
    <xf numFmtId="0" fontId="4" fillId="4" borderId="95" xfId="0" applyFont="1" applyFill="1" applyBorder="1" applyAlignment="1" applyProtection="1">
      <alignment horizontal="center" vertical="center" wrapText="1"/>
      <protection locked="0"/>
    </xf>
    <xf numFmtId="1" fontId="4" fillId="4" borderId="95" xfId="0" applyNumberFormat="1" applyFont="1" applyFill="1" applyBorder="1" applyAlignment="1" applyProtection="1">
      <alignment horizontal="center" vertical="center"/>
      <protection locked="0"/>
    </xf>
    <xf numFmtId="0" fontId="4" fillId="4" borderId="95" xfId="0" applyFont="1" applyFill="1" applyBorder="1" applyAlignment="1" applyProtection="1">
      <alignment horizontal="center" vertical="center"/>
      <protection locked="0"/>
    </xf>
    <xf numFmtId="0" fontId="4" fillId="4" borderId="50" xfId="0" applyFont="1" applyFill="1" applyBorder="1" applyAlignment="1" applyProtection="1">
      <alignment horizontal="center" vertical="center" wrapText="1"/>
      <protection locked="0"/>
    </xf>
    <xf numFmtId="0" fontId="17" fillId="4" borderId="94" xfId="0" applyFont="1" applyFill="1" applyBorder="1" applyAlignment="1" applyProtection="1">
      <alignment horizontal="center" vertical="center" wrapText="1"/>
      <protection locked="0"/>
    </xf>
    <xf numFmtId="0" fontId="0" fillId="0" borderId="0" xfId="0" applyFont="1" applyAlignment="1">
      <alignment horizontal="justify" vertical="center"/>
    </xf>
    <xf numFmtId="0" fontId="45" fillId="0" borderId="0" xfId="53" applyFont="1" applyAlignment="1">
      <alignment horizontal="center" vertical="center" wrapText="1"/>
    </xf>
    <xf numFmtId="0" fontId="2" fillId="0" borderId="0" xfId="0" applyFont="1" applyAlignment="1">
      <alignment horizontal="center" vertical="center"/>
    </xf>
    <xf numFmtId="0" fontId="4" fillId="18" borderId="59" xfId="0" applyFont="1" applyFill="1" applyBorder="1" applyAlignment="1">
      <alignment horizontal="center" vertical="center"/>
    </xf>
    <xf numFmtId="0" fontId="4" fillId="18" borderId="87" xfId="0" applyFont="1" applyFill="1" applyBorder="1" applyAlignment="1">
      <alignment horizontal="center" vertical="center"/>
    </xf>
    <xf numFmtId="0" fontId="4" fillId="18" borderId="1" xfId="0" applyFont="1" applyFill="1" applyBorder="1" applyAlignment="1">
      <alignment horizontal="center" vertical="center"/>
    </xf>
    <xf numFmtId="0" fontId="4" fillId="18" borderId="9" xfId="0" applyFont="1" applyFill="1" applyBorder="1" applyAlignment="1">
      <alignment horizontal="center" vertical="center"/>
    </xf>
    <xf numFmtId="0" fontId="4" fillId="18" borderId="2" xfId="0" applyFont="1" applyFill="1" applyBorder="1" applyAlignment="1">
      <alignment horizontal="center" vertical="center"/>
    </xf>
    <xf numFmtId="0" fontId="17" fillId="18" borderId="1" xfId="0" applyFont="1" applyFill="1" applyBorder="1" applyAlignment="1">
      <alignment horizontal="center" vertical="center"/>
    </xf>
    <xf numFmtId="0" fontId="17" fillId="18" borderId="9" xfId="0" applyFont="1" applyFill="1" applyBorder="1" applyAlignment="1">
      <alignment horizontal="center" vertical="center"/>
    </xf>
    <xf numFmtId="0" fontId="17" fillId="18" borderId="2" xfId="0" applyFont="1" applyFill="1" applyBorder="1" applyAlignment="1">
      <alignment horizontal="center" vertical="center"/>
    </xf>
    <xf numFmtId="0" fontId="13" fillId="0" borderId="14" xfId="0" applyFont="1" applyBorder="1" applyAlignment="1">
      <alignment horizontal="center" vertical="center"/>
    </xf>
    <xf numFmtId="0" fontId="13" fillId="0" borderId="7" xfId="0" applyFont="1" applyBorder="1" applyAlignment="1">
      <alignment horizontal="center" vertical="center"/>
    </xf>
    <xf numFmtId="8" fontId="13" fillId="0" borderId="9" xfId="0" applyNumberFormat="1" applyFont="1" applyBorder="1" applyAlignment="1">
      <alignment horizontal="center" vertical="center"/>
    </xf>
    <xf numFmtId="8" fontId="13" fillId="0" borderId="17" xfId="0" applyNumberFormat="1" applyFont="1" applyBorder="1" applyAlignment="1">
      <alignment horizontal="center" vertical="center"/>
    </xf>
    <xf numFmtId="0" fontId="17" fillId="18" borderId="1" xfId="0" applyFont="1" applyFill="1" applyBorder="1" applyAlignment="1">
      <alignment horizontal="center" vertical="center" wrapText="1"/>
    </xf>
    <xf numFmtId="0" fontId="17" fillId="18" borderId="9" xfId="0" applyFont="1" applyFill="1" applyBorder="1" applyAlignment="1">
      <alignment horizontal="center" vertical="center" wrapText="1"/>
    </xf>
    <xf numFmtId="0" fontId="17" fillId="18" borderId="2" xfId="0" applyFont="1" applyFill="1" applyBorder="1" applyAlignment="1">
      <alignment horizontal="center" vertical="center" wrapText="1"/>
    </xf>
    <xf numFmtId="0" fontId="3" fillId="0" borderId="0" xfId="0" applyFont="1" applyAlignment="1" applyProtection="1">
      <alignment horizontal="left" vertical="top" wrapText="1"/>
      <protection locked="0"/>
    </xf>
    <xf numFmtId="0" fontId="13" fillId="0" borderId="20" xfId="0" applyFont="1" applyBorder="1" applyAlignment="1">
      <alignment horizontal="center" vertical="center"/>
    </xf>
    <xf numFmtId="8" fontId="13" fillId="0" borderId="19" xfId="0" applyNumberFormat="1" applyFont="1" applyBorder="1" applyAlignment="1">
      <alignment horizontal="center" vertical="center"/>
    </xf>
    <xf numFmtId="0" fontId="13" fillId="0" borderId="33" xfId="0" applyFont="1" applyBorder="1" applyAlignment="1">
      <alignment horizontal="center" vertical="center"/>
    </xf>
    <xf numFmtId="0" fontId="13" fillId="0" borderId="4" xfId="0" applyFont="1" applyBorder="1" applyAlignment="1">
      <alignment horizontal="center" vertical="center"/>
    </xf>
    <xf numFmtId="0" fontId="45" fillId="4" borderId="1" xfId="0" applyFont="1" applyFill="1" applyBorder="1" applyAlignment="1">
      <alignment horizontal="center" vertical="center"/>
    </xf>
    <xf numFmtId="0" fontId="45" fillId="4" borderId="9" xfId="0" applyFont="1" applyFill="1" applyBorder="1" applyAlignment="1">
      <alignment horizontal="center" vertical="center"/>
    </xf>
    <xf numFmtId="0" fontId="28" fillId="4" borderId="1" xfId="0" applyFont="1" applyFill="1" applyBorder="1" applyAlignment="1">
      <alignment horizontal="center" vertical="top" wrapText="1"/>
    </xf>
    <xf numFmtId="0" fontId="28" fillId="4" borderId="17" xfId="0" applyFont="1" applyFill="1" applyBorder="1" applyAlignment="1">
      <alignment horizontal="center" vertical="top" wrapText="1"/>
    </xf>
    <xf numFmtId="0" fontId="45" fillId="4" borderId="28" xfId="0" applyFont="1" applyFill="1" applyBorder="1" applyAlignment="1">
      <alignment horizontal="center" vertical="center" wrapText="1"/>
    </xf>
    <xf numFmtId="0" fontId="45" fillId="4" borderId="91" xfId="0" applyFont="1" applyFill="1" applyBorder="1" applyAlignment="1">
      <alignment horizontal="center" vertical="center" wrapText="1"/>
    </xf>
    <xf numFmtId="0" fontId="45" fillId="4" borderId="4" xfId="0" applyFont="1" applyFill="1" applyBorder="1" applyAlignment="1">
      <alignment horizontal="center" vertical="center" wrapText="1"/>
    </xf>
    <xf numFmtId="0" fontId="45" fillId="4" borderId="90" xfId="0" applyFont="1" applyFill="1" applyBorder="1" applyAlignment="1">
      <alignment horizontal="center" vertical="center" wrapText="1"/>
    </xf>
    <xf numFmtId="0" fontId="7" fillId="18" borderId="28" xfId="0" applyFont="1" applyFill="1" applyBorder="1" applyAlignment="1">
      <alignment horizontal="center" vertical="center"/>
    </xf>
    <xf numFmtId="0" fontId="7" fillId="18" borderId="0" xfId="0" applyFont="1" applyFill="1" applyAlignment="1">
      <alignment horizontal="center" vertical="center"/>
    </xf>
    <xf numFmtId="0" fontId="6" fillId="0" borderId="0" xfId="0" applyFont="1" applyAlignment="1">
      <alignment horizontal="center" vertical="center"/>
    </xf>
    <xf numFmtId="0" fontId="1" fillId="0" borderId="0" xfId="0" applyFont="1" applyAlignment="1">
      <alignment horizontal="left" vertical="top" wrapText="1"/>
    </xf>
    <xf numFmtId="0" fontId="45" fillId="0" borderId="0" xfId="0" applyFont="1" applyAlignment="1">
      <alignment horizontal="center" vertical="center" wrapText="1"/>
    </xf>
    <xf numFmtId="0" fontId="4" fillId="0" borderId="0" xfId="0" applyFont="1" applyAlignment="1">
      <alignment horizontal="center" vertical="center" wrapText="1"/>
    </xf>
    <xf numFmtId="0" fontId="13" fillId="0" borderId="0" xfId="0" applyFont="1" applyAlignment="1">
      <alignment horizontal="center" vertical="center"/>
    </xf>
    <xf numFmtId="0" fontId="4" fillId="20" borderId="1" xfId="0" applyFont="1" applyFill="1" applyBorder="1" applyAlignment="1">
      <alignment horizontal="center" vertical="center" wrapText="1"/>
    </xf>
    <xf numFmtId="0" fontId="4" fillId="20" borderId="9" xfId="0" applyFont="1" applyFill="1" applyBorder="1" applyAlignment="1">
      <alignment horizontal="center" vertical="center" wrapText="1"/>
    </xf>
    <xf numFmtId="0" fontId="4" fillId="20" borderId="2" xfId="0" applyFont="1" applyFill="1" applyBorder="1" applyAlignment="1">
      <alignment horizontal="center" vertical="center" wrapText="1"/>
    </xf>
    <xf numFmtId="0" fontId="2" fillId="0" borderId="0" xfId="0" applyFont="1" applyAlignment="1">
      <alignment horizontal="center"/>
    </xf>
    <xf numFmtId="0" fontId="4" fillId="18" borderId="1" xfId="0" applyFont="1" applyFill="1" applyBorder="1" applyAlignment="1" applyProtection="1">
      <alignment horizontal="center" vertical="center"/>
      <protection locked="0"/>
    </xf>
    <xf numFmtId="0" fontId="4" fillId="18" borderId="9" xfId="0" applyFont="1" applyFill="1" applyBorder="1" applyAlignment="1" applyProtection="1">
      <alignment horizontal="center" vertical="center"/>
      <protection locked="0"/>
    </xf>
    <xf numFmtId="0" fontId="4" fillId="18" borderId="2" xfId="0" applyFont="1" applyFill="1" applyBorder="1" applyAlignment="1" applyProtection="1">
      <alignment horizontal="center" vertical="center"/>
      <protection locked="0"/>
    </xf>
    <xf numFmtId="0" fontId="38" fillId="3" borderId="0" xfId="55" applyFont="1" applyFill="1" applyAlignment="1">
      <alignment horizontal="center" vertical="center" wrapText="1"/>
    </xf>
    <xf numFmtId="0" fontId="45" fillId="25" borderId="36" xfId="55" applyFont="1" applyFill="1" applyBorder="1" applyAlignment="1">
      <alignment horizontal="center" vertical="center"/>
    </xf>
    <xf numFmtId="0" fontId="45" fillId="25" borderId="7" xfId="55" applyFont="1" applyFill="1" applyBorder="1" applyAlignment="1">
      <alignment horizontal="center" vertical="center"/>
    </xf>
    <xf numFmtId="0" fontId="45" fillId="25" borderId="37" xfId="55" applyFont="1" applyFill="1" applyBorder="1" applyAlignment="1">
      <alignment horizontal="center" vertical="center"/>
    </xf>
    <xf numFmtId="0" fontId="13" fillId="4" borderId="36"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37" xfId="0" applyFont="1" applyFill="1" applyBorder="1" applyAlignment="1">
      <alignment horizontal="center" vertical="center"/>
    </xf>
    <xf numFmtId="0" fontId="13" fillId="4" borderId="54"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13" fillId="4" borderId="51" xfId="0" applyFont="1" applyFill="1" applyBorder="1" applyAlignment="1">
      <alignment horizontal="center" vertical="center"/>
    </xf>
    <xf numFmtId="0" fontId="13" fillId="4" borderId="61" xfId="0" applyFont="1" applyFill="1" applyBorder="1" applyAlignment="1">
      <alignment horizontal="center" vertical="center"/>
    </xf>
    <xf numFmtId="0" fontId="17" fillId="20" borderId="1" xfId="55" applyFont="1" applyFill="1" applyBorder="1" applyAlignment="1">
      <alignment horizontal="center" vertical="center" wrapText="1"/>
    </xf>
    <xf numFmtId="0" fontId="17" fillId="20" borderId="9" xfId="55" applyFont="1" applyFill="1" applyBorder="1" applyAlignment="1">
      <alignment horizontal="center" vertical="center" wrapText="1"/>
    </xf>
    <xf numFmtId="0" fontId="17" fillId="20" borderId="2" xfId="55" applyFont="1" applyFill="1" applyBorder="1" applyAlignment="1">
      <alignment horizontal="center" vertical="center" wrapText="1"/>
    </xf>
    <xf numFmtId="0" fontId="4" fillId="18" borderId="1" xfId="0" applyFont="1" applyFill="1" applyBorder="1" applyAlignment="1">
      <alignment horizontal="center" vertical="center" wrapText="1"/>
    </xf>
    <xf numFmtId="0" fontId="4" fillId="18" borderId="9" xfId="0" applyFont="1" applyFill="1" applyBorder="1" applyAlignment="1">
      <alignment horizontal="center" vertical="center" wrapText="1"/>
    </xf>
    <xf numFmtId="0" fontId="4" fillId="18" borderId="2" xfId="0" applyFont="1" applyFill="1" applyBorder="1" applyAlignment="1">
      <alignment horizontal="center" vertical="center" wrapText="1"/>
    </xf>
    <xf numFmtId="0" fontId="13" fillId="0" borderId="0" xfId="0" applyFont="1" applyAlignment="1">
      <alignment horizontal="center" wrapText="1"/>
    </xf>
    <xf numFmtId="0" fontId="13" fillId="4" borderId="10" xfId="0" applyFont="1" applyFill="1" applyBorder="1" applyAlignment="1">
      <alignment horizontal="center" vertical="center"/>
    </xf>
    <xf numFmtId="0" fontId="13" fillId="4" borderId="22" xfId="0" applyFont="1" applyFill="1" applyBorder="1" applyAlignment="1">
      <alignment horizontal="center" vertical="center"/>
    </xf>
    <xf numFmtId="0" fontId="13" fillId="4" borderId="19"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37" xfId="0" applyFont="1" applyFill="1" applyBorder="1" applyAlignment="1">
      <alignment horizontal="center" vertical="center" wrapText="1"/>
    </xf>
    <xf numFmtId="0" fontId="6" fillId="18" borderId="6" xfId="0" applyFont="1" applyFill="1" applyBorder="1" applyAlignment="1">
      <alignment horizontal="center" vertical="center"/>
    </xf>
    <xf numFmtId="0" fontId="6" fillId="18" borderId="31" xfId="0" applyFont="1" applyFill="1" applyBorder="1" applyAlignment="1">
      <alignment horizontal="center" vertical="center"/>
    </xf>
    <xf numFmtId="0" fontId="3" fillId="18" borderId="6" xfId="0" applyFont="1" applyFill="1" applyBorder="1" applyAlignment="1">
      <alignment horizontal="center" vertical="center"/>
    </xf>
    <xf numFmtId="0" fontId="3" fillId="18" borderId="40" xfId="0" applyFont="1" applyFill="1" applyBorder="1" applyAlignment="1">
      <alignment horizontal="center" vertical="center"/>
    </xf>
    <xf numFmtId="0" fontId="6" fillId="26" borderId="63" xfId="55" applyFont="1" applyFill="1" applyBorder="1" applyAlignment="1">
      <alignment horizontal="center" vertical="center"/>
    </xf>
    <xf numFmtId="0" fontId="6" fillId="26" borderId="9" xfId="55" applyFont="1" applyFill="1" applyBorder="1" applyAlignment="1">
      <alignment horizontal="center" vertical="center"/>
    </xf>
    <xf numFmtId="0" fontId="6" fillId="26" borderId="64" xfId="55" applyFont="1" applyFill="1" applyBorder="1" applyAlignment="1">
      <alignment horizontal="center" vertical="center"/>
    </xf>
    <xf numFmtId="0" fontId="3" fillId="18" borderId="52" xfId="0" applyFont="1" applyFill="1" applyBorder="1" applyAlignment="1">
      <alignment horizontal="center" vertical="center" wrapText="1"/>
    </xf>
    <xf numFmtId="0" fontId="3" fillId="18" borderId="62" xfId="0" applyFont="1" applyFill="1" applyBorder="1" applyAlignment="1">
      <alignment horizontal="center" vertical="center" wrapText="1"/>
    </xf>
    <xf numFmtId="0" fontId="58" fillId="0" borderId="0" xfId="0" applyFont="1" applyAlignment="1">
      <alignment horizontal="center" vertical="center" wrapText="1"/>
    </xf>
    <xf numFmtId="0" fontId="3" fillId="0" borderId="0" xfId="0" applyFont="1" applyAlignment="1">
      <alignment horizontal="left" vertical="top" wrapText="1"/>
    </xf>
    <xf numFmtId="0" fontId="13" fillId="0" borderId="0" xfId="0" applyFont="1" applyAlignment="1">
      <alignment horizontal="center" vertical="center" wrapText="1"/>
    </xf>
    <xf numFmtId="0" fontId="13" fillId="4" borderId="11"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9" xfId="0" applyFont="1" applyFill="1" applyBorder="1" applyAlignment="1">
      <alignment horizontal="center" vertical="center"/>
    </xf>
    <xf numFmtId="0" fontId="13" fillId="4" borderId="17" xfId="0" applyFont="1" applyFill="1" applyBorder="1" applyAlignment="1">
      <alignment horizontal="center" vertical="center"/>
    </xf>
    <xf numFmtId="0" fontId="13" fillId="4" borderId="21" xfId="0" applyFont="1" applyFill="1" applyBorder="1" applyAlignment="1">
      <alignment horizontal="center" vertical="center" wrapText="1"/>
    </xf>
    <xf numFmtId="0" fontId="58" fillId="0" borderId="0" xfId="0" applyFont="1" applyAlignment="1">
      <alignment horizontal="center" wrapText="1"/>
    </xf>
    <xf numFmtId="0" fontId="2" fillId="3" borderId="0" xfId="0" applyFont="1" applyFill="1" applyAlignment="1">
      <alignment horizontal="center" vertical="center"/>
    </xf>
    <xf numFmtId="0" fontId="45" fillId="0" borderId="0" xfId="0" applyFont="1" applyAlignment="1">
      <alignment horizontal="center" vertical="center"/>
    </xf>
    <xf numFmtId="0" fontId="7" fillId="0" borderId="0" xfId="0" applyFont="1" applyAlignment="1">
      <alignment horizontal="center"/>
    </xf>
    <xf numFmtId="0" fontId="45" fillId="0" borderId="0" xfId="0" applyFont="1" applyAlignment="1">
      <alignment horizontal="center" wrapText="1"/>
    </xf>
    <xf numFmtId="0" fontId="2" fillId="0" borderId="0" xfId="0" applyFont="1" applyAlignment="1">
      <alignment horizontal="center" vertical="center" wrapText="1"/>
    </xf>
    <xf numFmtId="0" fontId="4" fillId="20" borderId="1" xfId="0" applyFont="1" applyFill="1" applyBorder="1" applyAlignment="1">
      <alignment horizontal="center" vertical="center"/>
    </xf>
    <xf numFmtId="0" fontId="4" fillId="20" borderId="9" xfId="0" applyFont="1" applyFill="1" applyBorder="1" applyAlignment="1">
      <alignment horizontal="center" vertical="center"/>
    </xf>
    <xf numFmtId="0" fontId="4" fillId="20" borderId="2" xfId="0" applyFont="1" applyFill="1" applyBorder="1" applyAlignment="1">
      <alignment horizontal="center" vertical="center"/>
    </xf>
    <xf numFmtId="0" fontId="13" fillId="0" borderId="3" xfId="0" applyFont="1" applyBorder="1" applyAlignment="1">
      <alignment horizontal="center" vertical="center"/>
    </xf>
    <xf numFmtId="0" fontId="4" fillId="0" borderId="0" xfId="0" applyFont="1" applyAlignment="1">
      <alignment horizontal="right"/>
    </xf>
    <xf numFmtId="0" fontId="13" fillId="4" borderId="1" xfId="0" applyFont="1" applyFill="1" applyBorder="1" applyAlignment="1">
      <alignment horizontal="center" vertical="center"/>
    </xf>
    <xf numFmtId="0" fontId="13" fillId="4" borderId="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3" xfId="0" applyFont="1" applyFill="1" applyBorder="1" applyAlignment="1">
      <alignment horizontal="center" vertical="center"/>
    </xf>
    <xf numFmtId="0" fontId="13" fillId="2" borderId="1" xfId="0" applyFont="1" applyFill="1" applyBorder="1" applyAlignment="1">
      <alignment horizontal="left" vertical="center" indent="5"/>
    </xf>
    <xf numFmtId="0" fontId="13" fillId="2" borderId="2" xfId="0" applyFont="1" applyFill="1" applyBorder="1" applyAlignment="1">
      <alignment horizontal="left" vertical="center" indent="5"/>
    </xf>
    <xf numFmtId="0" fontId="13" fillId="0" borderId="44" xfId="0" applyFont="1" applyBorder="1" applyAlignment="1">
      <alignment horizontal="right" vertical="center"/>
    </xf>
    <xf numFmtId="0" fontId="13" fillId="0" borderId="43" xfId="0" applyFont="1" applyBorder="1" applyAlignment="1">
      <alignment horizontal="right" vertical="center"/>
    </xf>
    <xf numFmtId="0" fontId="13" fillId="0" borderId="47" xfId="0" applyFont="1" applyBorder="1" applyAlignment="1">
      <alignment horizontal="right" vertical="center"/>
    </xf>
    <xf numFmtId="0" fontId="13" fillId="0" borderId="46" xfId="0" applyFont="1" applyBorder="1" applyAlignment="1">
      <alignment horizontal="right" vertical="center"/>
    </xf>
    <xf numFmtId="0" fontId="13" fillId="0" borderId="40" xfId="0" applyFont="1" applyBorder="1" applyAlignment="1">
      <alignment horizontal="right" vertical="center"/>
    </xf>
    <xf numFmtId="0" fontId="13" fillId="0" borderId="41" xfId="0" applyFont="1" applyBorder="1" applyAlignment="1">
      <alignment horizontal="right" vertical="center"/>
    </xf>
    <xf numFmtId="0" fontId="13" fillId="4" borderId="18" xfId="0" applyFont="1" applyFill="1" applyBorder="1" applyAlignment="1">
      <alignment horizontal="center" vertical="center"/>
    </xf>
    <xf numFmtId="49" fontId="13" fillId="4" borderId="5" xfId="0" applyNumberFormat="1" applyFont="1" applyFill="1" applyBorder="1" applyAlignment="1">
      <alignment horizontal="center" vertical="center" wrapText="1"/>
    </xf>
    <xf numFmtId="49" fontId="13" fillId="4" borderId="29" xfId="0" applyNumberFormat="1"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45" fillId="0" borderId="0" xfId="0" applyFont="1" applyAlignment="1">
      <alignment horizontal="center" vertical="top" wrapText="1"/>
    </xf>
    <xf numFmtId="0" fontId="40" fillId="24" borderId="0" xfId="0" applyFont="1" applyFill="1" applyAlignment="1">
      <alignment horizontal="center" vertical="center"/>
    </xf>
    <xf numFmtId="0" fontId="24" fillId="0" borderId="0" xfId="0" applyFont="1" applyAlignment="1">
      <alignment horizontal="left" vertical="top" wrapText="1"/>
    </xf>
    <xf numFmtId="0" fontId="13" fillId="4" borderId="48" xfId="0" applyFont="1" applyFill="1" applyBorder="1" applyAlignment="1">
      <alignment horizontal="center" vertical="center"/>
    </xf>
    <xf numFmtId="0" fontId="13" fillId="4" borderId="53" xfId="0" applyFont="1" applyFill="1" applyBorder="1" applyAlignment="1">
      <alignment horizontal="center" vertical="center"/>
    </xf>
    <xf numFmtId="0" fontId="13" fillId="4" borderId="49" xfId="0" applyFont="1" applyFill="1" applyBorder="1" applyAlignment="1">
      <alignment horizontal="center" vertical="center"/>
    </xf>
    <xf numFmtId="0" fontId="13" fillId="2" borderId="34"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48"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3" borderId="0" xfId="0" applyFont="1" applyFill="1" applyAlignment="1" applyProtection="1">
      <alignment horizontal="center" vertical="center" wrapText="1"/>
      <protection locked="0"/>
    </xf>
    <xf numFmtId="0" fontId="13" fillId="4" borderId="65" xfId="0" applyFont="1" applyFill="1" applyBorder="1" applyAlignment="1">
      <alignment horizontal="center" vertical="center" wrapText="1"/>
    </xf>
    <xf numFmtId="0" fontId="13" fillId="4" borderId="61" xfId="0" applyFont="1" applyFill="1" applyBorder="1" applyAlignment="1">
      <alignment horizontal="center" vertical="center" wrapText="1"/>
    </xf>
    <xf numFmtId="0" fontId="45" fillId="4" borderId="63" xfId="0" applyFont="1" applyFill="1" applyBorder="1" applyAlignment="1">
      <alignment horizontal="center" vertical="center" wrapText="1"/>
    </xf>
    <xf numFmtId="0" fontId="45" fillId="4" borderId="9" xfId="0" applyFont="1" applyFill="1" applyBorder="1" applyAlignment="1">
      <alignment horizontal="center" vertical="center" wrapText="1"/>
    </xf>
    <xf numFmtId="0" fontId="45" fillId="4" borderId="64" xfId="0" applyFont="1" applyFill="1" applyBorder="1" applyAlignment="1">
      <alignment horizontal="center" vertical="center" wrapText="1"/>
    </xf>
    <xf numFmtId="0" fontId="13" fillId="4" borderId="52" xfId="0" applyFont="1" applyFill="1" applyBorder="1" applyAlignment="1">
      <alignment horizontal="center" vertical="center" wrapText="1"/>
    </xf>
    <xf numFmtId="0" fontId="13" fillId="0" borderId="0" xfId="0" applyFont="1" applyAlignment="1" applyProtection="1">
      <alignment horizontal="center" vertical="center" wrapText="1"/>
      <protection locked="0"/>
    </xf>
    <xf numFmtId="0" fontId="2" fillId="0" borderId="0" xfId="0" applyFont="1" applyAlignment="1">
      <alignment horizontal="center" vertical="top"/>
    </xf>
    <xf numFmtId="0" fontId="45" fillId="18" borderId="1" xfId="0" applyFont="1" applyFill="1" applyBorder="1" applyAlignment="1">
      <alignment horizontal="center" vertical="center" wrapText="1"/>
    </xf>
    <xf numFmtId="0" fontId="45" fillId="18" borderId="9" xfId="0" applyFont="1" applyFill="1" applyBorder="1" applyAlignment="1">
      <alignment horizontal="center" vertical="center" wrapText="1"/>
    </xf>
    <xf numFmtId="0" fontId="45" fillId="18" borderId="2" xfId="0" applyFont="1" applyFill="1" applyBorder="1" applyAlignment="1">
      <alignment horizontal="center" vertical="center" wrapText="1"/>
    </xf>
    <xf numFmtId="0" fontId="2" fillId="0" borderId="0" xfId="0" applyFont="1" applyAlignment="1">
      <alignment horizontal="center" wrapText="1"/>
    </xf>
    <xf numFmtId="0" fontId="43" fillId="0" borderId="0" xfId="0" applyFont="1" applyAlignment="1">
      <alignment horizontal="center" vertical="center"/>
    </xf>
    <xf numFmtId="0" fontId="6" fillId="0" borderId="0" xfId="0" applyFont="1" applyAlignment="1" applyProtection="1">
      <alignment horizontal="center" vertical="center"/>
      <protection locked="0"/>
    </xf>
    <xf numFmtId="0" fontId="17" fillId="18" borderId="1" xfId="0" applyFont="1" applyFill="1" applyBorder="1" applyAlignment="1" applyProtection="1">
      <alignment horizontal="center" vertical="center"/>
      <protection locked="0"/>
    </xf>
    <xf numFmtId="0" fontId="17" fillId="18" borderId="9" xfId="0" applyFont="1" applyFill="1" applyBorder="1" applyAlignment="1" applyProtection="1">
      <alignment horizontal="center" vertical="center"/>
      <protection locked="0"/>
    </xf>
    <xf numFmtId="0" fontId="17" fillId="18" borderId="2" xfId="0"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13" fillId="4" borderId="63" xfId="0" applyFont="1" applyFill="1" applyBorder="1" applyAlignment="1">
      <alignment horizontal="center" vertical="center" wrapText="1"/>
    </xf>
    <xf numFmtId="0" fontId="13" fillId="4" borderId="64" xfId="0" applyFont="1" applyFill="1" applyBorder="1" applyAlignment="1">
      <alignment horizontal="center" vertical="center" wrapText="1"/>
    </xf>
    <xf numFmtId="0" fontId="7" fillId="0" borderId="0" xfId="0" applyFont="1" applyAlignment="1">
      <alignment horizontal="center" vertical="center" wrapText="1"/>
    </xf>
    <xf numFmtId="0" fontId="13" fillId="0" borderId="0" xfId="0" applyFont="1" applyAlignment="1">
      <alignment horizontal="center" vertical="top" wrapText="1"/>
    </xf>
    <xf numFmtId="0" fontId="13" fillId="18" borderId="8" xfId="0" applyFont="1" applyFill="1" applyBorder="1" applyAlignment="1">
      <alignment horizontal="center" vertical="center" wrapText="1"/>
    </xf>
    <xf numFmtId="0" fontId="13" fillId="18" borderId="41" xfId="0" applyFont="1" applyFill="1" applyBorder="1" applyAlignment="1">
      <alignment horizontal="center" vertical="center" wrapText="1"/>
    </xf>
    <xf numFmtId="0" fontId="13" fillId="18" borderId="28" xfId="0" applyFont="1" applyFill="1" applyBorder="1" applyAlignment="1">
      <alignment horizontal="center" vertical="center" wrapText="1"/>
    </xf>
    <xf numFmtId="0" fontId="13" fillId="18" borderId="40" xfId="0" applyFont="1" applyFill="1" applyBorder="1" applyAlignment="1">
      <alignment horizontal="center" vertical="center" wrapText="1"/>
    </xf>
    <xf numFmtId="0" fontId="17" fillId="4" borderId="70" xfId="0" applyFont="1" applyFill="1" applyBorder="1" applyAlignment="1">
      <alignment horizontal="center" vertical="center" wrapText="1"/>
    </xf>
    <xf numFmtId="0" fontId="17" fillId="4" borderId="0" xfId="0" applyFont="1" applyFill="1" applyAlignment="1">
      <alignment horizontal="center" vertical="center" wrapText="1"/>
    </xf>
    <xf numFmtId="0" fontId="17" fillId="4" borderId="67" xfId="0" applyFont="1" applyFill="1" applyBorder="1" applyAlignment="1">
      <alignment horizontal="center" vertical="center" wrapText="1"/>
    </xf>
  </cellXfs>
  <cellStyles count="57">
    <cellStyle name="20% - Cor1 2" xfId="1" xr:uid="{00000000-0005-0000-0000-000000000000}"/>
    <cellStyle name="20% - Cor1 3" xfId="2" xr:uid="{00000000-0005-0000-0000-000001000000}"/>
    <cellStyle name="20% - Cor1 4" xfId="3" xr:uid="{00000000-0005-0000-0000-000002000000}"/>
    <cellStyle name="20% - Cor2 2" xfId="4" xr:uid="{00000000-0005-0000-0000-000003000000}"/>
    <cellStyle name="20% - Cor2 3" xfId="5" xr:uid="{00000000-0005-0000-0000-000004000000}"/>
    <cellStyle name="20% - Cor2 4" xfId="6" xr:uid="{00000000-0005-0000-0000-000005000000}"/>
    <cellStyle name="20% - Cor3 2" xfId="7" xr:uid="{00000000-0005-0000-0000-000006000000}"/>
    <cellStyle name="20% - Cor3 3" xfId="8" xr:uid="{00000000-0005-0000-0000-000007000000}"/>
    <cellStyle name="20% - Cor3 4" xfId="9" xr:uid="{00000000-0005-0000-0000-000008000000}"/>
    <cellStyle name="20% - Cor4 2" xfId="10" xr:uid="{00000000-0005-0000-0000-000009000000}"/>
    <cellStyle name="20% - Cor4 3" xfId="11" xr:uid="{00000000-0005-0000-0000-00000A000000}"/>
    <cellStyle name="20% - Cor4 4" xfId="12" xr:uid="{00000000-0005-0000-0000-00000B000000}"/>
    <cellStyle name="20% - Cor5 2" xfId="13" xr:uid="{00000000-0005-0000-0000-00000C000000}"/>
    <cellStyle name="20% - Cor5 3" xfId="14" xr:uid="{00000000-0005-0000-0000-00000D000000}"/>
    <cellStyle name="20% - Cor5 4" xfId="15" xr:uid="{00000000-0005-0000-0000-00000E000000}"/>
    <cellStyle name="20% - Cor6 2" xfId="16" xr:uid="{00000000-0005-0000-0000-00000F000000}"/>
    <cellStyle name="20% - Cor6 3" xfId="17" xr:uid="{00000000-0005-0000-0000-000010000000}"/>
    <cellStyle name="20% - Cor6 4" xfId="18" xr:uid="{00000000-0005-0000-0000-000011000000}"/>
    <cellStyle name="40% - Cor1 2" xfId="19" xr:uid="{00000000-0005-0000-0000-000012000000}"/>
    <cellStyle name="40% - Cor1 3" xfId="20" xr:uid="{00000000-0005-0000-0000-000013000000}"/>
    <cellStyle name="40% - Cor1 4" xfId="21" xr:uid="{00000000-0005-0000-0000-000014000000}"/>
    <cellStyle name="40% - Cor2 2" xfId="22" xr:uid="{00000000-0005-0000-0000-000015000000}"/>
    <cellStyle name="40% - Cor2 3" xfId="23" xr:uid="{00000000-0005-0000-0000-000016000000}"/>
    <cellStyle name="40% - Cor2 4" xfId="24" xr:uid="{00000000-0005-0000-0000-000017000000}"/>
    <cellStyle name="40% - Cor3 2" xfId="25" xr:uid="{00000000-0005-0000-0000-000018000000}"/>
    <cellStyle name="40% - Cor3 3" xfId="26" xr:uid="{00000000-0005-0000-0000-000019000000}"/>
    <cellStyle name="40% - Cor3 4" xfId="27" xr:uid="{00000000-0005-0000-0000-00001A000000}"/>
    <cellStyle name="40% - Cor4 2" xfId="28" xr:uid="{00000000-0005-0000-0000-00001B000000}"/>
    <cellStyle name="40% - Cor4 3" xfId="29" xr:uid="{00000000-0005-0000-0000-00001C000000}"/>
    <cellStyle name="40% - Cor4 4" xfId="30" xr:uid="{00000000-0005-0000-0000-00001D000000}"/>
    <cellStyle name="40% - Cor5 2" xfId="31" xr:uid="{00000000-0005-0000-0000-00001E000000}"/>
    <cellStyle name="40% - Cor5 3" xfId="32" xr:uid="{00000000-0005-0000-0000-00001F000000}"/>
    <cellStyle name="40% - Cor5 4" xfId="33" xr:uid="{00000000-0005-0000-0000-000020000000}"/>
    <cellStyle name="40% - Cor6 2" xfId="34" xr:uid="{00000000-0005-0000-0000-000021000000}"/>
    <cellStyle name="40% - Cor6 3" xfId="35" xr:uid="{00000000-0005-0000-0000-000022000000}"/>
    <cellStyle name="40% - Cor6 4" xfId="36" xr:uid="{00000000-0005-0000-0000-000023000000}"/>
    <cellStyle name="Euro" xfId="37" xr:uid="{00000000-0005-0000-0000-000024000000}"/>
    <cellStyle name="Hiperligação" xfId="54" builtinId="8"/>
    <cellStyle name="Normal" xfId="0" builtinId="0"/>
    <cellStyle name="Normal 2" xfId="38" xr:uid="{00000000-0005-0000-0000-000027000000}"/>
    <cellStyle name="Normal 2 2" xfId="39" xr:uid="{00000000-0005-0000-0000-000028000000}"/>
    <cellStyle name="Normal 2 3" xfId="40" xr:uid="{00000000-0005-0000-0000-000029000000}"/>
    <cellStyle name="Normal 2 4" xfId="41" xr:uid="{00000000-0005-0000-0000-00002A000000}"/>
    <cellStyle name="Normal 2 6" xfId="55" xr:uid="{00000000-0005-0000-0000-00002B000000}"/>
    <cellStyle name="Normal 3" xfId="42" xr:uid="{00000000-0005-0000-0000-00002C000000}"/>
    <cellStyle name="Normal 3 2" xfId="43" xr:uid="{00000000-0005-0000-0000-00002D000000}"/>
    <cellStyle name="Normal 3 3" xfId="44" xr:uid="{00000000-0005-0000-0000-00002E000000}"/>
    <cellStyle name="Normal 4" xfId="45" xr:uid="{00000000-0005-0000-0000-00002F000000}"/>
    <cellStyle name="Normal 5" xfId="46" xr:uid="{00000000-0005-0000-0000-000030000000}"/>
    <cellStyle name="Normal 6" xfId="47" xr:uid="{00000000-0005-0000-0000-000031000000}"/>
    <cellStyle name="Normal_qp_emprego06" xfId="53" xr:uid="{00000000-0005-0000-0000-000032000000}"/>
    <cellStyle name="Nota 2" xfId="48" xr:uid="{00000000-0005-0000-0000-000033000000}"/>
    <cellStyle name="Nota 3" xfId="49" xr:uid="{00000000-0005-0000-0000-000034000000}"/>
    <cellStyle name="Nota 4" xfId="50" xr:uid="{00000000-0005-0000-0000-000035000000}"/>
    <cellStyle name="Nota 5" xfId="51" xr:uid="{00000000-0005-0000-0000-000036000000}"/>
    <cellStyle name="Percentagem" xfId="52" builtinId="5"/>
    <cellStyle name="Vírgula" xfId="56" builtinId="3"/>
  </cellStyles>
  <dxfs count="0"/>
  <tableStyles count="0" defaultTableStyle="TableStyleMedium2" defaultPivotStyle="PivotStyleLight16"/>
  <colors>
    <mruColors>
      <color rgb="FFFFFFEB"/>
      <color rgb="FFFFFF00"/>
      <color rgb="FFFFFFCC"/>
      <color rgb="FFFF6699"/>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sharedStrings" Target="sharedString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externalLink" Target="externalLinks/externalLink2.xml"/><Relationship Id="rId10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externalLink" Target="externalLinks/externalLink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2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2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2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3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3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3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3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3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3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3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3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3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3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4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4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4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4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4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4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4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4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4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4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5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5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5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5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5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5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5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5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5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5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6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6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6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6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6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6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6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6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6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6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7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7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7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7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7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7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7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7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7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7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8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8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8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8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8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8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8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8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8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8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9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9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9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9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9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9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9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9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drawing1.xml><?xml version="1.0" encoding="utf-8"?>
<xdr:wsDr xmlns:xdr="http://schemas.openxmlformats.org/drawingml/2006/spreadsheetDrawing" xmlns:a="http://schemas.openxmlformats.org/drawingml/2006/main">
  <xdr:twoCellAnchor editAs="oneCell">
    <xdr:from>
      <xdr:col>1</xdr:col>
      <xdr:colOff>2009775</xdr:colOff>
      <xdr:row>0</xdr:row>
      <xdr:rowOff>66675</xdr:rowOff>
    </xdr:from>
    <xdr:to>
      <xdr:col>1</xdr:col>
      <xdr:colOff>5427593</xdr:colOff>
      <xdr:row>2</xdr:row>
      <xdr:rowOff>128356</xdr:rowOff>
    </xdr:to>
    <xdr:pic>
      <xdr:nvPicPr>
        <xdr:cNvPr id="3" name="Imagem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19375" y="66675"/>
          <a:ext cx="3417818" cy="6141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19050</xdr:colOff>
      <xdr:row>2</xdr:row>
      <xdr:rowOff>57150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a:stretch>
          <a:fillRect/>
        </a:stretch>
      </xdr:blipFill>
      <xdr:spPr>
        <a:xfrm>
          <a:off x="0" y="180974"/>
          <a:ext cx="714375" cy="361951"/>
        </a:xfrm>
        <a:prstGeom prst="rect">
          <a:avLst/>
        </a:prstGeom>
      </xdr:spPr>
    </xdr:pic>
    <xdr:clientData/>
  </xdr:twoCellAnchor>
  <xdr:twoCellAnchor editAs="oneCell">
    <xdr:from>
      <xdr:col>0</xdr:col>
      <xdr:colOff>0</xdr:colOff>
      <xdr:row>0</xdr:row>
      <xdr:rowOff>180974</xdr:rowOff>
    </xdr:from>
    <xdr:to>
      <xdr:col>1</xdr:col>
      <xdr:colOff>9525</xdr:colOff>
      <xdr:row>2</xdr:row>
      <xdr:rowOff>47625</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0" y="173354"/>
          <a:ext cx="733425" cy="30099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104775</xdr:colOff>
      <xdr:row>1</xdr:row>
      <xdr:rowOff>281940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2"/>
        <a:stretch>
          <a:fillRect/>
        </a:stretch>
      </xdr:blipFill>
      <xdr:spPr>
        <a:xfrm>
          <a:off x="0" y="180974"/>
          <a:ext cx="714375" cy="30480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104775</xdr:colOff>
      <xdr:row>2</xdr:row>
      <xdr:rowOff>104775</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2"/>
        <a:stretch>
          <a:fillRect/>
        </a:stretch>
      </xdr:blipFill>
      <xdr:spPr>
        <a:xfrm>
          <a:off x="0" y="180974"/>
          <a:ext cx="714375" cy="30480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0</xdr:colOff>
      <xdr:row>2</xdr:row>
      <xdr:rowOff>57151</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2"/>
        <a:stretch>
          <a:fillRect/>
        </a:stretch>
      </xdr:blipFill>
      <xdr:spPr>
        <a:xfrm>
          <a:off x="0" y="371474"/>
          <a:ext cx="714375" cy="304801"/>
        </a:xfrm>
        <a:prstGeom prst="rect">
          <a:avLst/>
        </a:prstGeom>
      </xdr:spPr>
    </xdr:pic>
    <xdr:clientData/>
  </xdr:twoCellAnchor>
  <xdr:twoCellAnchor editAs="oneCell">
    <xdr:from>
      <xdr:col>0</xdr:col>
      <xdr:colOff>0</xdr:colOff>
      <xdr:row>0</xdr:row>
      <xdr:rowOff>180974</xdr:rowOff>
    </xdr:from>
    <xdr:to>
      <xdr:col>1</xdr:col>
      <xdr:colOff>9525</xdr:colOff>
      <xdr:row>2</xdr:row>
      <xdr:rowOff>47625</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a:stretch>
          <a:fillRect/>
        </a:stretch>
      </xdr:blipFill>
      <xdr:spPr>
        <a:xfrm>
          <a:off x="0" y="173354"/>
          <a:ext cx="733425" cy="30099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xdr:colOff>
      <xdr:row>1</xdr:row>
      <xdr:rowOff>1</xdr:rowOff>
    </xdr:from>
    <xdr:to>
      <xdr:col>1</xdr:col>
      <xdr:colOff>9526</xdr:colOff>
      <xdr:row>2</xdr:row>
      <xdr:rowOff>69013</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E00-000002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1" y="190501"/>
          <a:ext cx="704850" cy="33571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1</xdr:col>
      <xdr:colOff>104775</xdr:colOff>
      <xdr:row>3</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2"/>
        <a:stretch>
          <a:fillRect/>
        </a:stretch>
      </xdr:blipFill>
      <xdr:spPr>
        <a:xfrm>
          <a:off x="0" y="371474"/>
          <a:ext cx="714375" cy="304801"/>
        </a:xfrm>
        <a:prstGeom prst="rect">
          <a:avLst/>
        </a:prstGeom>
      </xdr:spPr>
    </xdr:pic>
    <xdr:clientData/>
  </xdr:twoCellAnchor>
  <xdr:oneCellAnchor>
    <xdr:from>
      <xdr:col>0</xdr:col>
      <xdr:colOff>0</xdr:colOff>
      <xdr:row>1</xdr:row>
      <xdr:rowOff>180974</xdr:rowOff>
    </xdr:from>
    <xdr:ext cx="714375" cy="304801"/>
    <xdr:pic>
      <xdr:nvPicPr>
        <xdr:cNvPr id="3" name="Imagem 2">
          <a:hlinkClick xmlns:r="http://schemas.openxmlformats.org/officeDocument/2006/relationships" r:id="rId1"/>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a:stretch>
          <a:fillRect/>
        </a:stretch>
      </xdr:blipFill>
      <xdr:spPr>
        <a:xfrm>
          <a:off x="0" y="371474"/>
          <a:ext cx="714375" cy="304801"/>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9525</xdr:colOff>
      <xdr:row>2</xdr:row>
      <xdr:rowOff>47626</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2"/>
        <a:stretch>
          <a:fillRect/>
        </a:stretch>
      </xdr:blipFill>
      <xdr:spPr>
        <a:xfrm>
          <a:off x="0" y="180975"/>
          <a:ext cx="714375" cy="276226"/>
        </a:xfrm>
        <a:prstGeom prst="rect">
          <a:avLst/>
        </a:prstGeom>
      </xdr:spPr>
    </xdr:pic>
    <xdr:clientData/>
  </xdr:twoCellAnchor>
  <xdr:twoCellAnchor editAs="oneCell">
    <xdr:from>
      <xdr:col>0</xdr:col>
      <xdr:colOff>0</xdr:colOff>
      <xdr:row>0</xdr:row>
      <xdr:rowOff>180974</xdr:rowOff>
    </xdr:from>
    <xdr:to>
      <xdr:col>1</xdr:col>
      <xdr:colOff>9525</xdr:colOff>
      <xdr:row>2</xdr:row>
      <xdr:rowOff>76200</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a:stretch>
          <a:fillRect/>
        </a:stretch>
      </xdr:blipFill>
      <xdr:spPr>
        <a:xfrm>
          <a:off x="0" y="180974"/>
          <a:ext cx="714375" cy="30480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9525</xdr:colOff>
      <xdr:row>2</xdr:row>
      <xdr:rowOff>19051</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a:stretch>
          <a:fillRect/>
        </a:stretch>
      </xdr:blipFill>
      <xdr:spPr>
        <a:xfrm>
          <a:off x="0" y="180975"/>
          <a:ext cx="714375" cy="276226"/>
        </a:xfrm>
        <a:prstGeom prst="rect">
          <a:avLst/>
        </a:prstGeom>
      </xdr:spPr>
    </xdr:pic>
    <xdr:clientData/>
  </xdr:twoCellAnchor>
  <xdr:twoCellAnchor editAs="oneCell">
    <xdr:from>
      <xdr:col>0</xdr:col>
      <xdr:colOff>0</xdr:colOff>
      <xdr:row>0</xdr:row>
      <xdr:rowOff>180974</xdr:rowOff>
    </xdr:from>
    <xdr:to>
      <xdr:col>1</xdr:col>
      <xdr:colOff>9525</xdr:colOff>
      <xdr:row>2</xdr:row>
      <xdr:rowOff>47625</xdr:rowOff>
    </xdr:to>
    <xdr:pic>
      <xdr:nvPicPr>
        <xdr:cNvPr id="4" name="Imagem 3">
          <a:hlinkClick xmlns:r="http://schemas.openxmlformats.org/officeDocument/2006/relationships" r:id="rId1"/>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2"/>
        <a:stretch>
          <a:fillRect/>
        </a:stretch>
      </xdr:blipFill>
      <xdr:spPr>
        <a:xfrm>
          <a:off x="0" y="180974"/>
          <a:ext cx="714375" cy="30480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1</xdr:col>
      <xdr:colOff>104775</xdr:colOff>
      <xdr:row>3</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2"/>
        <a:stretch>
          <a:fillRect/>
        </a:stretch>
      </xdr:blipFill>
      <xdr:spPr>
        <a:xfrm>
          <a:off x="0" y="371474"/>
          <a:ext cx="714375" cy="304801"/>
        </a:xfrm>
        <a:prstGeom prst="rect">
          <a:avLst/>
        </a:prstGeom>
      </xdr:spPr>
    </xdr:pic>
    <xdr:clientData/>
  </xdr:twoCellAnchor>
  <xdr:oneCellAnchor>
    <xdr:from>
      <xdr:col>0</xdr:col>
      <xdr:colOff>0</xdr:colOff>
      <xdr:row>1</xdr:row>
      <xdr:rowOff>180974</xdr:rowOff>
    </xdr:from>
    <xdr:ext cx="714375" cy="304801"/>
    <xdr:pic>
      <xdr:nvPicPr>
        <xdr:cNvPr id="3" name="Imagem 2">
          <a:hlinkClick xmlns:r="http://schemas.openxmlformats.org/officeDocument/2006/relationships" r:id="rId1"/>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2"/>
        <a:stretch>
          <a:fillRect/>
        </a:stretch>
      </xdr:blipFill>
      <xdr:spPr>
        <a:xfrm>
          <a:off x="0" y="371474"/>
          <a:ext cx="714375" cy="304801"/>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9525</xdr:colOff>
      <xdr:row>2</xdr:row>
      <xdr:rowOff>57151</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2"/>
        <a:stretch>
          <a:fillRect/>
        </a:stretch>
      </xdr:blipFill>
      <xdr:spPr>
        <a:xfrm>
          <a:off x="0" y="180975"/>
          <a:ext cx="714375" cy="285751"/>
        </a:xfrm>
        <a:prstGeom prst="rect">
          <a:avLst/>
        </a:prstGeom>
      </xdr:spPr>
    </xdr:pic>
    <xdr:clientData/>
  </xdr:twoCellAnchor>
  <xdr:twoCellAnchor editAs="oneCell">
    <xdr:from>
      <xdr:col>0</xdr:col>
      <xdr:colOff>0</xdr:colOff>
      <xdr:row>0</xdr:row>
      <xdr:rowOff>180974</xdr:rowOff>
    </xdr:from>
    <xdr:to>
      <xdr:col>1</xdr:col>
      <xdr:colOff>9525</xdr:colOff>
      <xdr:row>2</xdr:row>
      <xdr:rowOff>85725</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2"/>
        <a:stretch>
          <a:fillRect/>
        </a:stretch>
      </xdr:blipFill>
      <xdr:spPr>
        <a:xfrm>
          <a:off x="0" y="180974"/>
          <a:ext cx="714375" cy="314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1</xdr:col>
      <xdr:colOff>400050</xdr:colOff>
      <xdr:row>2</xdr:row>
      <xdr:rowOff>19051</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a:stretch>
          <a:fillRect/>
        </a:stretch>
      </xdr:blipFill>
      <xdr:spPr>
        <a:xfrm>
          <a:off x="0" y="190501"/>
          <a:ext cx="695325" cy="36195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0</xdr:colOff>
      <xdr:row>0</xdr:row>
      <xdr:rowOff>180974</xdr:rowOff>
    </xdr:from>
    <xdr:ext cx="628650" cy="257176"/>
    <xdr:pic>
      <xdr:nvPicPr>
        <xdr:cNvPr id="3" name="Imagem 2">
          <a:hlinkClick xmlns:r="http://schemas.openxmlformats.org/officeDocument/2006/relationships" r:id="rId1"/>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a:stretch>
          <a:fillRect/>
        </a:stretch>
      </xdr:blipFill>
      <xdr:spPr>
        <a:xfrm>
          <a:off x="0" y="180974"/>
          <a:ext cx="628650" cy="257176"/>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304800</xdr:colOff>
      <xdr:row>2</xdr:row>
      <xdr:rowOff>64770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2"/>
        <a:stretch>
          <a:fillRect/>
        </a:stretch>
      </xdr:blipFill>
      <xdr:spPr>
        <a:xfrm>
          <a:off x="5305425" y="180974"/>
          <a:ext cx="628650" cy="257176"/>
        </a:xfrm>
        <a:prstGeom prst="rect">
          <a:avLst/>
        </a:prstGeom>
      </xdr:spPr>
    </xdr:pic>
    <xdr:clientData/>
  </xdr:twoCellAnchor>
  <xdr:oneCellAnchor>
    <xdr:from>
      <xdr:col>0</xdr:col>
      <xdr:colOff>0</xdr:colOff>
      <xdr:row>0</xdr:row>
      <xdr:rowOff>180974</xdr:rowOff>
    </xdr:from>
    <xdr:ext cx="628650" cy="257176"/>
    <xdr:pic>
      <xdr:nvPicPr>
        <xdr:cNvPr id="3" name="Imagem 2">
          <a:hlinkClick xmlns:r="http://schemas.openxmlformats.org/officeDocument/2006/relationships" r:id="rId1"/>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2"/>
        <a:stretch>
          <a:fillRect/>
        </a:stretch>
      </xdr:blipFill>
      <xdr:spPr>
        <a:xfrm>
          <a:off x="0" y="180974"/>
          <a:ext cx="628650" cy="257176"/>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0</xdr:row>
      <xdr:rowOff>0</xdr:rowOff>
    </xdr:from>
    <xdr:ext cx="628650" cy="257176"/>
    <xdr:pic>
      <xdr:nvPicPr>
        <xdr:cNvPr id="3" name="Imagem 2">
          <a:hlinkClick xmlns:r="http://schemas.openxmlformats.org/officeDocument/2006/relationships" r:id="rId1"/>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2"/>
        <a:stretch>
          <a:fillRect/>
        </a:stretch>
      </xdr:blipFill>
      <xdr:spPr>
        <a:xfrm>
          <a:off x="0" y="180974"/>
          <a:ext cx="628650" cy="257176"/>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304800</xdr:colOff>
      <xdr:row>1</xdr:row>
      <xdr:rowOff>66676</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2"/>
        <a:stretch>
          <a:fillRect/>
        </a:stretch>
      </xdr:blipFill>
      <xdr:spPr>
        <a:xfrm>
          <a:off x="5305425" y="180974"/>
          <a:ext cx="628650" cy="257176"/>
        </a:xfrm>
        <a:prstGeom prst="rect">
          <a:avLst/>
        </a:prstGeom>
      </xdr:spPr>
    </xdr:pic>
    <xdr:clientData/>
  </xdr:twoCellAnchor>
  <xdr:oneCellAnchor>
    <xdr:from>
      <xdr:col>0</xdr:col>
      <xdr:colOff>0</xdr:colOff>
      <xdr:row>0</xdr:row>
      <xdr:rowOff>0</xdr:rowOff>
    </xdr:from>
    <xdr:ext cx="628650" cy="257176"/>
    <xdr:pic>
      <xdr:nvPicPr>
        <xdr:cNvPr id="3" name="Imagem 2">
          <a:hlinkClick xmlns:r="http://schemas.openxmlformats.org/officeDocument/2006/relationships" r:id="rId1"/>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2"/>
        <a:stretch>
          <a:fillRect/>
        </a:stretch>
      </xdr:blipFill>
      <xdr:spPr>
        <a:xfrm>
          <a:off x="0" y="180974"/>
          <a:ext cx="628650" cy="257176"/>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257175</xdr:colOff>
      <xdr:row>1</xdr:row>
      <xdr:rowOff>66676</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2"/>
        <a:stretch>
          <a:fillRect/>
        </a:stretch>
      </xdr:blipFill>
      <xdr:spPr>
        <a:xfrm>
          <a:off x="5305425" y="180974"/>
          <a:ext cx="628650" cy="257176"/>
        </a:xfrm>
        <a:prstGeom prst="rect">
          <a:avLst/>
        </a:prstGeom>
      </xdr:spPr>
    </xdr:pic>
    <xdr:clientData/>
  </xdr:twoCellAnchor>
  <xdr:oneCellAnchor>
    <xdr:from>
      <xdr:col>0</xdr:col>
      <xdr:colOff>0</xdr:colOff>
      <xdr:row>0</xdr:row>
      <xdr:rowOff>0</xdr:rowOff>
    </xdr:from>
    <xdr:ext cx="628650" cy="257176"/>
    <xdr:pic>
      <xdr:nvPicPr>
        <xdr:cNvPr id="3" name="Imagem 2">
          <a:hlinkClick xmlns:r="http://schemas.openxmlformats.org/officeDocument/2006/relationships" r:id="rId1"/>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2"/>
        <a:stretch>
          <a:fillRect/>
        </a:stretch>
      </xdr:blipFill>
      <xdr:spPr>
        <a:xfrm>
          <a:off x="0" y="180974"/>
          <a:ext cx="628650" cy="257176"/>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0</xdr:colOff>
      <xdr:row>2</xdr:row>
      <xdr:rowOff>43301</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2"/>
        <a:stretch>
          <a:fillRect/>
        </a:stretch>
      </xdr:blipFill>
      <xdr:spPr>
        <a:xfrm>
          <a:off x="0" y="179917"/>
          <a:ext cx="695325" cy="381967"/>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67642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2"/>
        <a:stretch>
          <a:fillRect/>
        </a:stretch>
      </xdr:blipFill>
      <xdr:spPr>
        <a:xfrm>
          <a:off x="0" y="180975"/>
          <a:ext cx="695325" cy="381967"/>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86692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58117</xdr:rowOff>
    </xdr:to>
    <xdr:pic>
      <xdr:nvPicPr>
        <xdr:cNvPr id="4" name="Imagem 3">
          <a:hlinkClick xmlns:r="http://schemas.openxmlformats.org/officeDocument/2006/relationships" r:id="rId1"/>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2"/>
        <a:stretch>
          <a:fillRect/>
        </a:stretch>
      </xdr:blipFill>
      <xdr:spPr>
        <a:xfrm>
          <a:off x="0" y="180975"/>
          <a:ext cx="695325" cy="381967"/>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48592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D00-000003000000}"/>
            </a:ext>
          </a:extLst>
        </xdr:cNvPr>
        <xdr:cNvPicPr>
          <a:picLocks noChangeAspect="1"/>
        </xdr:cNvPicPr>
      </xdr:nvPicPr>
      <xdr:blipFill>
        <a:blip xmlns:r="http://schemas.openxmlformats.org/officeDocument/2006/relationships" r:embed="rId2"/>
        <a:stretch>
          <a:fillRect/>
        </a:stretch>
      </xdr:blipFill>
      <xdr:spPr>
        <a:xfrm>
          <a:off x="0" y="180975"/>
          <a:ext cx="695325" cy="3819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143842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138551</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2"/>
        <a:stretch>
          <a:fillRect/>
        </a:stretch>
      </xdr:blipFill>
      <xdr:spPr>
        <a:xfrm>
          <a:off x="0" y="179917"/>
          <a:ext cx="695325" cy="381967"/>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124792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F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143842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0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115267</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130084</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2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143842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3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143842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4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124792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500-000003000000}"/>
            </a:ext>
          </a:extLst>
        </xdr:cNvPr>
        <xdr:cNvPicPr>
          <a:picLocks noChangeAspect="1"/>
        </xdr:cNvPicPr>
      </xdr:nvPicPr>
      <xdr:blipFill>
        <a:blip xmlns:r="http://schemas.openxmlformats.org/officeDocument/2006/relationships" r:embed="rId2"/>
        <a:stretch>
          <a:fillRect/>
        </a:stretch>
      </xdr:blipFill>
      <xdr:spPr>
        <a:xfrm>
          <a:off x="0" y="285750"/>
          <a:ext cx="695325" cy="381967"/>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134317</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115267</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7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0</xdr:colOff>
      <xdr:row>2</xdr:row>
      <xdr:rowOff>58117</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0</xdr:colOff>
      <xdr:row>2</xdr:row>
      <xdr:rowOff>105742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8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115267</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9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124792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A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96217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0</xdr:colOff>
      <xdr:row>2</xdr:row>
      <xdr:rowOff>115267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2C00-000002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124792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2D00-000002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143842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2E00-000002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105742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2F00-000002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143842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3000-000002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58117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3100-000002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58117</xdr:rowOff>
    </xdr:to>
    <xdr:pic>
      <xdr:nvPicPr>
        <xdr:cNvPr id="4" name="Imagem 3">
          <a:hlinkClick xmlns:r="http://schemas.openxmlformats.org/officeDocument/2006/relationships" r:id="rId1"/>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105742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3200-000002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85725</xdr:colOff>
      <xdr:row>2</xdr:row>
      <xdr:rowOff>105742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3300-000002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9525</xdr:colOff>
      <xdr:row>2</xdr:row>
      <xdr:rowOff>47625</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3400-000003000000}"/>
            </a:ext>
          </a:extLst>
        </xdr:cNvPr>
        <xdr:cNvPicPr>
          <a:picLocks noChangeAspect="1"/>
        </xdr:cNvPicPr>
      </xdr:nvPicPr>
      <xdr:blipFill>
        <a:blip xmlns:r="http://schemas.openxmlformats.org/officeDocument/2006/relationships" r:embed="rId2"/>
        <a:stretch>
          <a:fillRect/>
        </a:stretch>
      </xdr:blipFill>
      <xdr:spPr>
        <a:xfrm>
          <a:off x="0" y="180974"/>
          <a:ext cx="714375" cy="342901"/>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0</xdr:col>
      <xdr:colOff>714375</xdr:colOff>
      <xdr:row>2</xdr:row>
      <xdr:rowOff>47625</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3500-000003000000}"/>
            </a:ext>
          </a:extLst>
        </xdr:cNvPr>
        <xdr:cNvPicPr>
          <a:picLocks noChangeAspect="1"/>
        </xdr:cNvPicPr>
      </xdr:nvPicPr>
      <xdr:blipFill>
        <a:blip xmlns:r="http://schemas.openxmlformats.org/officeDocument/2006/relationships" r:embed="rId2"/>
        <a:stretch>
          <a:fillRect/>
        </a:stretch>
      </xdr:blipFill>
      <xdr:spPr>
        <a:xfrm>
          <a:off x="0" y="180974"/>
          <a:ext cx="714375" cy="342901"/>
        </a:xfrm>
        <a:prstGeom prst="rect">
          <a:avLst/>
        </a:prstGeom>
      </xdr:spPr>
    </xdr:pic>
    <xdr:clientData/>
  </xdr:twoCellAnchor>
  <xdr:twoCellAnchor editAs="oneCell">
    <xdr:from>
      <xdr:col>0</xdr:col>
      <xdr:colOff>0</xdr:colOff>
      <xdr:row>0</xdr:row>
      <xdr:rowOff>180974</xdr:rowOff>
    </xdr:from>
    <xdr:to>
      <xdr:col>1</xdr:col>
      <xdr:colOff>9525</xdr:colOff>
      <xdr:row>2</xdr:row>
      <xdr:rowOff>47625</xdr:rowOff>
    </xdr:to>
    <xdr:pic>
      <xdr:nvPicPr>
        <xdr:cNvPr id="4" name="Imagem 3">
          <a:hlinkClick xmlns:r="http://schemas.openxmlformats.org/officeDocument/2006/relationships" r:id="rId1"/>
          <a:extLst>
            <a:ext uri="{FF2B5EF4-FFF2-40B4-BE49-F238E27FC236}">
              <a16:creationId xmlns:a16="http://schemas.microsoft.com/office/drawing/2014/main" id="{00000000-0008-0000-3500-000004000000}"/>
            </a:ext>
          </a:extLst>
        </xdr:cNvPr>
        <xdr:cNvPicPr>
          <a:picLocks noChangeAspect="1"/>
        </xdr:cNvPicPr>
      </xdr:nvPicPr>
      <xdr:blipFill>
        <a:blip xmlns:r="http://schemas.openxmlformats.org/officeDocument/2006/relationships" r:embed="rId2"/>
        <a:stretch>
          <a:fillRect/>
        </a:stretch>
      </xdr:blipFill>
      <xdr:spPr>
        <a:xfrm>
          <a:off x="0" y="173354"/>
          <a:ext cx="733425" cy="339091"/>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105742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36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9525</xdr:colOff>
      <xdr:row>2</xdr:row>
      <xdr:rowOff>133350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3700-000002000000}"/>
            </a:ext>
          </a:extLst>
        </xdr:cNvPr>
        <xdr:cNvPicPr>
          <a:picLocks noChangeAspect="1"/>
        </xdr:cNvPicPr>
      </xdr:nvPicPr>
      <xdr:blipFill>
        <a:blip xmlns:r="http://schemas.openxmlformats.org/officeDocument/2006/relationships" r:embed="rId2"/>
        <a:stretch>
          <a:fillRect/>
        </a:stretch>
      </xdr:blipFill>
      <xdr:spPr>
        <a:xfrm>
          <a:off x="0" y="180974"/>
          <a:ext cx="714375" cy="400051"/>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9525</xdr:colOff>
      <xdr:row>2</xdr:row>
      <xdr:rowOff>123826</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3800-000002000000}"/>
            </a:ext>
          </a:extLst>
        </xdr:cNvPr>
        <xdr:cNvPicPr>
          <a:picLocks noChangeAspect="1"/>
        </xdr:cNvPicPr>
      </xdr:nvPicPr>
      <xdr:blipFill>
        <a:blip xmlns:r="http://schemas.openxmlformats.org/officeDocument/2006/relationships" r:embed="rId2"/>
        <a:stretch>
          <a:fillRect/>
        </a:stretch>
      </xdr:blipFill>
      <xdr:spPr>
        <a:xfrm>
          <a:off x="0" y="180975"/>
          <a:ext cx="714375" cy="390526"/>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123825</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3900-000002000000}"/>
            </a:ext>
          </a:extLst>
        </xdr:cNvPr>
        <xdr:cNvPicPr>
          <a:picLocks noChangeAspect="1"/>
        </xdr:cNvPicPr>
      </xdr:nvPicPr>
      <xdr:blipFill>
        <a:blip xmlns:r="http://schemas.openxmlformats.org/officeDocument/2006/relationships" r:embed="rId2"/>
        <a:stretch>
          <a:fillRect/>
        </a:stretch>
      </xdr:blipFill>
      <xdr:spPr>
        <a:xfrm>
          <a:off x="0" y="180975"/>
          <a:ext cx="695325" cy="409575"/>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76200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3A00-000002000000}"/>
            </a:ext>
          </a:extLst>
        </xdr:cNvPr>
        <xdr:cNvPicPr>
          <a:picLocks noChangeAspect="1"/>
        </xdr:cNvPicPr>
      </xdr:nvPicPr>
      <xdr:blipFill>
        <a:blip xmlns:r="http://schemas.openxmlformats.org/officeDocument/2006/relationships" r:embed="rId2"/>
        <a:stretch>
          <a:fillRect/>
        </a:stretch>
      </xdr:blipFill>
      <xdr:spPr>
        <a:xfrm>
          <a:off x="0" y="190500"/>
          <a:ext cx="695325" cy="400050"/>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3B00-000002000000}"/>
            </a:ext>
          </a:extLst>
        </xdr:cNvPr>
        <xdr:cNvPicPr>
          <a:picLocks noChangeAspect="1"/>
        </xdr:cNvPicPr>
      </xdr:nvPicPr>
      <xdr:blipFill>
        <a:blip xmlns:r="http://schemas.openxmlformats.org/officeDocument/2006/relationships" r:embed="rId2"/>
        <a:stretch>
          <a:fillRect/>
        </a:stretch>
      </xdr:blipFill>
      <xdr:spPr>
        <a:xfrm>
          <a:off x="0" y="180975"/>
          <a:ext cx="695325" cy="3905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133350</xdr:rowOff>
    </xdr:from>
    <xdr:to>
      <xdr:col>2</xdr:col>
      <xdr:colOff>133350</xdr:colOff>
      <xdr:row>2</xdr:row>
      <xdr:rowOff>36196</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a:stretch>
          <a:fillRect/>
        </a:stretch>
      </xdr:blipFill>
      <xdr:spPr>
        <a:xfrm>
          <a:off x="0" y="133350"/>
          <a:ext cx="695325" cy="340996"/>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oneCellAnchor>
    <xdr:from>
      <xdr:col>0</xdr:col>
      <xdr:colOff>0</xdr:colOff>
      <xdr:row>1</xdr:row>
      <xdr:rowOff>0</xdr:rowOff>
    </xdr:from>
    <xdr:ext cx="714375" cy="428626"/>
    <xdr:pic>
      <xdr:nvPicPr>
        <xdr:cNvPr id="2" name="Imagem 1">
          <a:hlinkClick xmlns:r="http://schemas.openxmlformats.org/officeDocument/2006/relationships" r:id="rId1"/>
          <a:extLst>
            <a:ext uri="{FF2B5EF4-FFF2-40B4-BE49-F238E27FC236}">
              <a16:creationId xmlns:a16="http://schemas.microsoft.com/office/drawing/2014/main" id="{00000000-0008-0000-3C00-000002000000}"/>
            </a:ext>
          </a:extLst>
        </xdr:cNvPr>
        <xdr:cNvPicPr>
          <a:picLocks noChangeAspect="1"/>
        </xdr:cNvPicPr>
      </xdr:nvPicPr>
      <xdr:blipFill>
        <a:blip xmlns:r="http://schemas.openxmlformats.org/officeDocument/2006/relationships" r:embed="rId2"/>
        <a:stretch>
          <a:fillRect/>
        </a:stretch>
      </xdr:blipFill>
      <xdr:spPr>
        <a:xfrm>
          <a:off x="0" y="180975"/>
          <a:ext cx="714375" cy="428626"/>
        </a:xfrm>
        <a:prstGeom prst="rect">
          <a:avLst/>
        </a:prstGeom>
      </xdr:spPr>
    </xdr:pic>
    <xdr:clientData/>
  </xdr:oneCellAnchor>
  <xdr:oneCellAnchor>
    <xdr:from>
      <xdr:col>0</xdr:col>
      <xdr:colOff>0</xdr:colOff>
      <xdr:row>1</xdr:row>
      <xdr:rowOff>0</xdr:rowOff>
    </xdr:from>
    <xdr:ext cx="714375" cy="428626"/>
    <xdr:pic>
      <xdr:nvPicPr>
        <xdr:cNvPr id="3" name="Imagem 2">
          <a:hlinkClick xmlns:r="http://schemas.openxmlformats.org/officeDocument/2006/relationships" r:id="rId1"/>
          <a:extLst>
            <a:ext uri="{FF2B5EF4-FFF2-40B4-BE49-F238E27FC236}">
              <a16:creationId xmlns:a16="http://schemas.microsoft.com/office/drawing/2014/main" id="{00000000-0008-0000-3C00-000003000000}"/>
            </a:ext>
          </a:extLst>
        </xdr:cNvPr>
        <xdr:cNvPicPr>
          <a:picLocks noChangeAspect="1"/>
        </xdr:cNvPicPr>
      </xdr:nvPicPr>
      <xdr:blipFill>
        <a:blip xmlns:r="http://schemas.openxmlformats.org/officeDocument/2006/relationships" r:embed="rId2"/>
        <a:stretch>
          <a:fillRect/>
        </a:stretch>
      </xdr:blipFill>
      <xdr:spPr>
        <a:xfrm>
          <a:off x="0" y="180975"/>
          <a:ext cx="714375" cy="428626"/>
        </a:xfrm>
        <a:prstGeom prst="rect">
          <a:avLst/>
        </a:prstGeom>
      </xdr:spPr>
    </xdr:pic>
    <xdr:clientData/>
  </xdr:oneCellAnchor>
</xdr:wsDr>
</file>

<file path=xl/drawings/drawing61.xml><?xml version="1.0" encoding="utf-8"?>
<xdr:wsDr xmlns:xdr="http://schemas.openxmlformats.org/drawingml/2006/spreadsheetDrawing" xmlns:a="http://schemas.openxmlformats.org/drawingml/2006/main">
  <xdr:oneCellAnchor>
    <xdr:from>
      <xdr:col>0</xdr:col>
      <xdr:colOff>0</xdr:colOff>
      <xdr:row>1</xdr:row>
      <xdr:rowOff>0</xdr:rowOff>
    </xdr:from>
    <xdr:ext cx="714375" cy="428626"/>
    <xdr:pic>
      <xdr:nvPicPr>
        <xdr:cNvPr id="2" name="Imagem 1">
          <a:hlinkClick xmlns:r="http://schemas.openxmlformats.org/officeDocument/2006/relationships" r:id="rId1"/>
          <a:extLst>
            <a:ext uri="{FF2B5EF4-FFF2-40B4-BE49-F238E27FC236}">
              <a16:creationId xmlns:a16="http://schemas.microsoft.com/office/drawing/2014/main" id="{00000000-0008-0000-3D00-000002000000}"/>
            </a:ext>
          </a:extLst>
        </xdr:cNvPr>
        <xdr:cNvPicPr>
          <a:picLocks noChangeAspect="1"/>
        </xdr:cNvPicPr>
      </xdr:nvPicPr>
      <xdr:blipFill>
        <a:blip xmlns:r="http://schemas.openxmlformats.org/officeDocument/2006/relationships" r:embed="rId2"/>
        <a:stretch>
          <a:fillRect/>
        </a:stretch>
      </xdr:blipFill>
      <xdr:spPr>
        <a:xfrm>
          <a:off x="0" y="180975"/>
          <a:ext cx="714375" cy="428626"/>
        </a:xfrm>
        <a:prstGeom prst="rect">
          <a:avLst/>
        </a:prstGeom>
      </xdr:spPr>
    </xdr:pic>
    <xdr:clientData/>
  </xdr:oneCellAnchor>
  <xdr:oneCellAnchor>
    <xdr:from>
      <xdr:col>0</xdr:col>
      <xdr:colOff>0</xdr:colOff>
      <xdr:row>1</xdr:row>
      <xdr:rowOff>0</xdr:rowOff>
    </xdr:from>
    <xdr:ext cx="714375" cy="428626"/>
    <xdr:pic>
      <xdr:nvPicPr>
        <xdr:cNvPr id="3" name="Imagem 2">
          <a:hlinkClick xmlns:r="http://schemas.openxmlformats.org/officeDocument/2006/relationships" r:id="rId1"/>
          <a:extLst>
            <a:ext uri="{FF2B5EF4-FFF2-40B4-BE49-F238E27FC236}">
              <a16:creationId xmlns:a16="http://schemas.microsoft.com/office/drawing/2014/main" id="{00000000-0008-0000-3D00-000003000000}"/>
            </a:ext>
          </a:extLst>
        </xdr:cNvPr>
        <xdr:cNvPicPr>
          <a:picLocks noChangeAspect="1"/>
        </xdr:cNvPicPr>
      </xdr:nvPicPr>
      <xdr:blipFill>
        <a:blip xmlns:r="http://schemas.openxmlformats.org/officeDocument/2006/relationships" r:embed="rId2"/>
        <a:stretch>
          <a:fillRect/>
        </a:stretch>
      </xdr:blipFill>
      <xdr:spPr>
        <a:xfrm>
          <a:off x="0" y="180975"/>
          <a:ext cx="714375" cy="428626"/>
        </a:xfrm>
        <a:prstGeom prst="rect">
          <a:avLst/>
        </a:prstGeom>
      </xdr:spPr>
    </xdr:pic>
    <xdr:clientData/>
  </xdr:oneCellAnchor>
  <xdr:oneCellAnchor>
    <xdr:from>
      <xdr:col>0</xdr:col>
      <xdr:colOff>0</xdr:colOff>
      <xdr:row>1</xdr:row>
      <xdr:rowOff>0</xdr:rowOff>
    </xdr:from>
    <xdr:ext cx="714375" cy="428626"/>
    <xdr:pic>
      <xdr:nvPicPr>
        <xdr:cNvPr id="4" name="Imagem 3">
          <a:hlinkClick xmlns:r="http://schemas.openxmlformats.org/officeDocument/2006/relationships" r:id="rId1"/>
          <a:extLst>
            <a:ext uri="{FF2B5EF4-FFF2-40B4-BE49-F238E27FC236}">
              <a16:creationId xmlns:a16="http://schemas.microsoft.com/office/drawing/2014/main" id="{00000000-0008-0000-3D00-000004000000}"/>
            </a:ext>
          </a:extLst>
        </xdr:cNvPr>
        <xdr:cNvPicPr>
          <a:picLocks noChangeAspect="1"/>
        </xdr:cNvPicPr>
      </xdr:nvPicPr>
      <xdr:blipFill>
        <a:blip xmlns:r="http://schemas.openxmlformats.org/officeDocument/2006/relationships" r:embed="rId2"/>
        <a:stretch>
          <a:fillRect/>
        </a:stretch>
      </xdr:blipFill>
      <xdr:spPr>
        <a:xfrm>
          <a:off x="0" y="180975"/>
          <a:ext cx="714375" cy="428626"/>
        </a:xfrm>
        <a:prstGeom prst="rect">
          <a:avLst/>
        </a:prstGeom>
      </xdr:spPr>
    </xdr:pic>
    <xdr:clientData/>
  </xdr:oneCellAnchor>
</xdr:wsDr>
</file>

<file path=xl/drawings/drawing62.xml><?xml version="1.0" encoding="utf-8"?>
<xdr:wsDr xmlns:xdr="http://schemas.openxmlformats.org/drawingml/2006/spreadsheetDrawing" xmlns:a="http://schemas.openxmlformats.org/drawingml/2006/main">
  <xdr:oneCellAnchor>
    <xdr:from>
      <xdr:col>0</xdr:col>
      <xdr:colOff>0</xdr:colOff>
      <xdr:row>1</xdr:row>
      <xdr:rowOff>0</xdr:rowOff>
    </xdr:from>
    <xdr:ext cx="714375" cy="428626"/>
    <xdr:pic>
      <xdr:nvPicPr>
        <xdr:cNvPr id="2" name="Imagem 1">
          <a:hlinkClick xmlns:r="http://schemas.openxmlformats.org/officeDocument/2006/relationships" r:id="rId1"/>
          <a:extLst>
            <a:ext uri="{FF2B5EF4-FFF2-40B4-BE49-F238E27FC236}">
              <a16:creationId xmlns:a16="http://schemas.microsoft.com/office/drawing/2014/main" id="{00000000-0008-0000-3E00-000002000000}"/>
            </a:ext>
          </a:extLst>
        </xdr:cNvPr>
        <xdr:cNvPicPr>
          <a:picLocks noChangeAspect="1"/>
        </xdr:cNvPicPr>
      </xdr:nvPicPr>
      <xdr:blipFill>
        <a:blip xmlns:r="http://schemas.openxmlformats.org/officeDocument/2006/relationships" r:embed="rId2"/>
        <a:stretch>
          <a:fillRect/>
        </a:stretch>
      </xdr:blipFill>
      <xdr:spPr>
        <a:xfrm>
          <a:off x="0" y="180975"/>
          <a:ext cx="714375" cy="428626"/>
        </a:xfrm>
        <a:prstGeom prst="rect">
          <a:avLst/>
        </a:prstGeom>
      </xdr:spPr>
    </xdr:pic>
    <xdr:clientData/>
  </xdr:oneCellAnchor>
  <xdr:oneCellAnchor>
    <xdr:from>
      <xdr:col>0</xdr:col>
      <xdr:colOff>0</xdr:colOff>
      <xdr:row>1</xdr:row>
      <xdr:rowOff>0</xdr:rowOff>
    </xdr:from>
    <xdr:ext cx="714375" cy="428626"/>
    <xdr:pic>
      <xdr:nvPicPr>
        <xdr:cNvPr id="3" name="Imagem 2">
          <a:hlinkClick xmlns:r="http://schemas.openxmlformats.org/officeDocument/2006/relationships" r:id="rId1"/>
          <a:extLst>
            <a:ext uri="{FF2B5EF4-FFF2-40B4-BE49-F238E27FC236}">
              <a16:creationId xmlns:a16="http://schemas.microsoft.com/office/drawing/2014/main" id="{00000000-0008-0000-3E00-000003000000}"/>
            </a:ext>
          </a:extLst>
        </xdr:cNvPr>
        <xdr:cNvPicPr>
          <a:picLocks noChangeAspect="1"/>
        </xdr:cNvPicPr>
      </xdr:nvPicPr>
      <xdr:blipFill>
        <a:blip xmlns:r="http://schemas.openxmlformats.org/officeDocument/2006/relationships" r:embed="rId2"/>
        <a:stretch>
          <a:fillRect/>
        </a:stretch>
      </xdr:blipFill>
      <xdr:spPr>
        <a:xfrm>
          <a:off x="0" y="180975"/>
          <a:ext cx="714375" cy="428626"/>
        </a:xfrm>
        <a:prstGeom prst="rect">
          <a:avLst/>
        </a:prstGeom>
      </xdr:spPr>
    </xdr:pic>
    <xdr:clientData/>
  </xdr:oneCellAnchor>
  <xdr:oneCellAnchor>
    <xdr:from>
      <xdr:col>0</xdr:col>
      <xdr:colOff>0</xdr:colOff>
      <xdr:row>1</xdr:row>
      <xdr:rowOff>0</xdr:rowOff>
    </xdr:from>
    <xdr:ext cx="714375" cy="428626"/>
    <xdr:pic>
      <xdr:nvPicPr>
        <xdr:cNvPr id="4" name="Imagem 3">
          <a:hlinkClick xmlns:r="http://schemas.openxmlformats.org/officeDocument/2006/relationships" r:id="rId1"/>
          <a:extLst>
            <a:ext uri="{FF2B5EF4-FFF2-40B4-BE49-F238E27FC236}">
              <a16:creationId xmlns:a16="http://schemas.microsoft.com/office/drawing/2014/main" id="{00000000-0008-0000-3E00-000004000000}"/>
            </a:ext>
          </a:extLst>
        </xdr:cNvPr>
        <xdr:cNvPicPr>
          <a:picLocks noChangeAspect="1"/>
        </xdr:cNvPicPr>
      </xdr:nvPicPr>
      <xdr:blipFill>
        <a:blip xmlns:r="http://schemas.openxmlformats.org/officeDocument/2006/relationships" r:embed="rId2"/>
        <a:stretch>
          <a:fillRect/>
        </a:stretch>
      </xdr:blipFill>
      <xdr:spPr>
        <a:xfrm>
          <a:off x="0" y="180975"/>
          <a:ext cx="714375" cy="428626"/>
        </a:xfrm>
        <a:prstGeom prst="rect">
          <a:avLst/>
        </a:prstGeom>
      </xdr:spPr>
    </xdr:pic>
    <xdr:clientData/>
  </xdr:oneCellAnchor>
</xdr:wsDr>
</file>

<file path=xl/drawings/drawing63.xml><?xml version="1.0" encoding="utf-8"?>
<xdr:wsDr xmlns:xdr="http://schemas.openxmlformats.org/drawingml/2006/spreadsheetDrawing" xmlns:a="http://schemas.openxmlformats.org/drawingml/2006/main">
  <xdr:oneCellAnchor>
    <xdr:from>
      <xdr:col>0</xdr:col>
      <xdr:colOff>0</xdr:colOff>
      <xdr:row>1</xdr:row>
      <xdr:rowOff>0</xdr:rowOff>
    </xdr:from>
    <xdr:ext cx="714375" cy="428626"/>
    <xdr:pic>
      <xdr:nvPicPr>
        <xdr:cNvPr id="2" name="Imagem 1">
          <a:hlinkClick xmlns:r="http://schemas.openxmlformats.org/officeDocument/2006/relationships" r:id="rId1"/>
          <a:extLst>
            <a:ext uri="{FF2B5EF4-FFF2-40B4-BE49-F238E27FC236}">
              <a16:creationId xmlns:a16="http://schemas.microsoft.com/office/drawing/2014/main" id="{00000000-0008-0000-3F00-000002000000}"/>
            </a:ext>
          </a:extLst>
        </xdr:cNvPr>
        <xdr:cNvPicPr>
          <a:picLocks noChangeAspect="1"/>
        </xdr:cNvPicPr>
      </xdr:nvPicPr>
      <xdr:blipFill>
        <a:blip xmlns:r="http://schemas.openxmlformats.org/officeDocument/2006/relationships" r:embed="rId2"/>
        <a:stretch>
          <a:fillRect/>
        </a:stretch>
      </xdr:blipFill>
      <xdr:spPr>
        <a:xfrm>
          <a:off x="0" y="180975"/>
          <a:ext cx="714375" cy="428626"/>
        </a:xfrm>
        <a:prstGeom prst="rect">
          <a:avLst/>
        </a:prstGeom>
      </xdr:spPr>
    </xdr:pic>
    <xdr:clientData/>
  </xdr:oneCellAnchor>
</xdr:wsDr>
</file>

<file path=xl/drawings/drawing64.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426244</xdr:colOff>
      <xdr:row>2</xdr:row>
      <xdr:rowOff>145596</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0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340519</xdr:colOff>
      <xdr:row>2</xdr:row>
      <xdr:rowOff>145596</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1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521494</xdr:colOff>
      <xdr:row>2</xdr:row>
      <xdr:rowOff>145596</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2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26194</xdr:colOff>
      <xdr:row>1</xdr:row>
      <xdr:rowOff>145597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3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145597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4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59872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5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0</xdr:colOff>
      <xdr:row>3</xdr:row>
      <xdr:rowOff>108311</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69397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6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0</xdr:colOff>
      <xdr:row>1</xdr:row>
      <xdr:rowOff>9524</xdr:rowOff>
    </xdr:from>
    <xdr:to>
      <xdr:col>1</xdr:col>
      <xdr:colOff>48066</xdr:colOff>
      <xdr:row>2</xdr:row>
      <xdr:rowOff>142875</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700-000002000000}"/>
            </a:ext>
          </a:extLst>
        </xdr:cNvPr>
        <xdr:cNvPicPr>
          <a:picLocks noChangeAspect="1"/>
        </xdr:cNvPicPr>
      </xdr:nvPicPr>
      <xdr:blipFill>
        <a:blip xmlns:r="http://schemas.openxmlformats.org/officeDocument/2006/relationships" r:embed="rId2"/>
        <a:stretch>
          <a:fillRect/>
        </a:stretch>
      </xdr:blipFill>
      <xdr:spPr>
        <a:xfrm>
          <a:off x="0" y="200024"/>
          <a:ext cx="657666" cy="323851"/>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oneCellAnchor>
    <xdr:from>
      <xdr:col>0</xdr:col>
      <xdr:colOff>0</xdr:colOff>
      <xdr:row>0</xdr:row>
      <xdr:rowOff>0</xdr:rowOff>
    </xdr:from>
    <xdr:ext cx="711994" cy="345622"/>
    <xdr:pic>
      <xdr:nvPicPr>
        <xdr:cNvPr id="2" name="Imagem 1">
          <a:hlinkClick xmlns:r="http://schemas.openxmlformats.org/officeDocument/2006/relationships" r:id="rId1"/>
          <a:extLst>
            <a:ext uri="{FF2B5EF4-FFF2-40B4-BE49-F238E27FC236}">
              <a16:creationId xmlns:a16="http://schemas.microsoft.com/office/drawing/2014/main" id="{00000000-0008-0000-48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oneCellAnchor>
</xdr:wsDr>
</file>

<file path=xl/drawings/drawing7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340519</xdr:colOff>
      <xdr:row>0</xdr:row>
      <xdr:rowOff>345622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9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254794</xdr:colOff>
      <xdr:row>1</xdr:row>
      <xdr:rowOff>40822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A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7144</xdr:colOff>
      <xdr:row>2</xdr:row>
      <xdr:rowOff>155122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B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155122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C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159544</xdr:colOff>
      <xdr:row>1</xdr:row>
      <xdr:rowOff>155122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D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xdr:col>
      <xdr:colOff>26194</xdr:colOff>
      <xdr:row>1</xdr:row>
      <xdr:rowOff>123825</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E00-000002000000}"/>
            </a:ext>
          </a:extLst>
        </xdr:cNvPr>
        <xdr:cNvPicPr>
          <a:picLocks noChangeAspect="1"/>
        </xdr:cNvPicPr>
      </xdr:nvPicPr>
      <xdr:blipFill>
        <a:blip xmlns:r="http://schemas.openxmlformats.org/officeDocument/2006/relationships" r:embed="rId2"/>
        <a:stretch>
          <a:fillRect/>
        </a:stretch>
      </xdr:blipFill>
      <xdr:spPr>
        <a:xfrm>
          <a:off x="0" y="9525"/>
          <a:ext cx="711994" cy="304800"/>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F00-000002000000}"/>
            </a:ext>
          </a:extLst>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oneCellAnchor>
    <xdr:from>
      <xdr:col>0</xdr:col>
      <xdr:colOff>6350</xdr:colOff>
      <xdr:row>0</xdr:row>
      <xdr:rowOff>0</xdr:rowOff>
    </xdr:from>
    <xdr:ext cx="711994" cy="297997"/>
    <xdr:pic>
      <xdr:nvPicPr>
        <xdr:cNvPr id="5" name="Imagem 4">
          <a:hlinkClick xmlns:r="http://schemas.openxmlformats.org/officeDocument/2006/relationships" r:id="rId1"/>
          <a:extLst>
            <a:ext uri="{FF2B5EF4-FFF2-40B4-BE49-F238E27FC236}">
              <a16:creationId xmlns:a16="http://schemas.microsoft.com/office/drawing/2014/main" id="{00000000-0008-0000-4F00-000005000000}"/>
            </a:ext>
          </a:extLst>
        </xdr:cNvPr>
        <xdr:cNvPicPr>
          <a:picLocks noChangeAspect="1"/>
        </xdr:cNvPicPr>
      </xdr:nvPicPr>
      <xdr:blipFill>
        <a:blip xmlns:r="http://schemas.openxmlformats.org/officeDocument/2006/relationships" r:embed="rId2"/>
        <a:stretch>
          <a:fillRect/>
        </a:stretch>
      </xdr:blipFill>
      <xdr:spPr>
        <a:xfrm>
          <a:off x="5416550" y="0"/>
          <a:ext cx="711994" cy="297997"/>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9525</xdr:colOff>
      <xdr:row>2</xdr:row>
      <xdr:rowOff>47625</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0" y="180974"/>
          <a:ext cx="714375" cy="304801"/>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000-000002000000}"/>
            </a:ext>
          </a:extLst>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oneCellAnchor>
    <xdr:from>
      <xdr:col>0</xdr:col>
      <xdr:colOff>0</xdr:colOff>
      <xdr:row>0</xdr:row>
      <xdr:rowOff>0</xdr:rowOff>
    </xdr:from>
    <xdr:ext cx="711994" cy="297997"/>
    <xdr:pic>
      <xdr:nvPicPr>
        <xdr:cNvPr id="3" name="Imagem 2">
          <a:hlinkClick xmlns:r="http://schemas.openxmlformats.org/officeDocument/2006/relationships" r:id="rId1"/>
          <a:extLst>
            <a:ext uri="{FF2B5EF4-FFF2-40B4-BE49-F238E27FC236}">
              <a16:creationId xmlns:a16="http://schemas.microsoft.com/office/drawing/2014/main" id="{00000000-0008-0000-5000-000003000000}"/>
            </a:ext>
          </a:extLst>
        </xdr:cNvPr>
        <xdr:cNvPicPr>
          <a:picLocks noChangeAspect="1"/>
        </xdr:cNvPicPr>
      </xdr:nvPicPr>
      <xdr:blipFill>
        <a:blip xmlns:r="http://schemas.openxmlformats.org/officeDocument/2006/relationships" r:embed="rId2"/>
        <a:stretch>
          <a:fillRect/>
        </a:stretch>
      </xdr:blipFill>
      <xdr:spPr>
        <a:xfrm>
          <a:off x="10944225" y="0"/>
          <a:ext cx="711994" cy="297997"/>
        </a:xfrm>
        <a:prstGeom prst="rect">
          <a:avLst/>
        </a:prstGeom>
      </xdr:spPr>
    </xdr:pic>
    <xdr:clientData/>
  </xdr:oneCellAnchor>
  <xdr:oneCellAnchor>
    <xdr:from>
      <xdr:col>0</xdr:col>
      <xdr:colOff>0</xdr:colOff>
      <xdr:row>0</xdr:row>
      <xdr:rowOff>0</xdr:rowOff>
    </xdr:from>
    <xdr:ext cx="711994" cy="297997"/>
    <xdr:pic>
      <xdr:nvPicPr>
        <xdr:cNvPr id="5" name="Imagem 4">
          <a:hlinkClick xmlns:r="http://schemas.openxmlformats.org/officeDocument/2006/relationships" r:id="rId1"/>
          <a:extLst>
            <a:ext uri="{FF2B5EF4-FFF2-40B4-BE49-F238E27FC236}">
              <a16:creationId xmlns:a16="http://schemas.microsoft.com/office/drawing/2014/main" id="{00000000-0008-0000-5000-000005000000}"/>
            </a:ext>
          </a:extLst>
        </xdr:cNvPr>
        <xdr:cNvPicPr>
          <a:picLocks noChangeAspect="1"/>
        </xdr:cNvPicPr>
      </xdr:nvPicPr>
      <xdr:blipFill>
        <a:blip xmlns:r="http://schemas.openxmlformats.org/officeDocument/2006/relationships" r:embed="rId2"/>
        <a:stretch>
          <a:fillRect/>
        </a:stretch>
      </xdr:blipFill>
      <xdr:spPr>
        <a:xfrm>
          <a:off x="5416550" y="0"/>
          <a:ext cx="711994" cy="297997"/>
        </a:xfrm>
        <a:prstGeom prst="rect">
          <a:avLst/>
        </a:prstGeom>
      </xdr:spPr>
    </xdr:pic>
    <xdr:clientData/>
  </xdr:oneCellAnchor>
</xdr:wsDr>
</file>

<file path=xl/drawings/drawing8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26194</xdr:colOff>
      <xdr:row>1</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100-000002000000}"/>
            </a:ext>
          </a:extLst>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200-000002000000}"/>
            </a:ext>
          </a:extLst>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oneCellAnchor>
    <xdr:from>
      <xdr:col>0</xdr:col>
      <xdr:colOff>6350</xdr:colOff>
      <xdr:row>0</xdr:row>
      <xdr:rowOff>0</xdr:rowOff>
    </xdr:from>
    <xdr:ext cx="711994" cy="297997"/>
    <xdr:pic>
      <xdr:nvPicPr>
        <xdr:cNvPr id="5" name="Imagem 4">
          <a:hlinkClick xmlns:r="http://schemas.openxmlformats.org/officeDocument/2006/relationships" r:id="rId1"/>
          <a:extLst>
            <a:ext uri="{FF2B5EF4-FFF2-40B4-BE49-F238E27FC236}">
              <a16:creationId xmlns:a16="http://schemas.microsoft.com/office/drawing/2014/main" id="{00000000-0008-0000-5200-000005000000}"/>
            </a:ext>
          </a:extLst>
        </xdr:cNvPr>
        <xdr:cNvPicPr>
          <a:picLocks noChangeAspect="1"/>
        </xdr:cNvPicPr>
      </xdr:nvPicPr>
      <xdr:blipFill>
        <a:blip xmlns:r="http://schemas.openxmlformats.org/officeDocument/2006/relationships" r:embed="rId2"/>
        <a:stretch>
          <a:fillRect/>
        </a:stretch>
      </xdr:blipFill>
      <xdr:spPr>
        <a:xfrm>
          <a:off x="5416550" y="0"/>
          <a:ext cx="711994" cy="297997"/>
        </a:xfrm>
        <a:prstGeom prst="rect">
          <a:avLst/>
        </a:prstGeom>
      </xdr:spPr>
    </xdr:pic>
    <xdr:clientData/>
  </xdr:oneCellAnchor>
</xdr:wsDr>
</file>

<file path=xl/drawings/drawing8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300-000002000000}"/>
            </a:ext>
          </a:extLst>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oneCellAnchor>
    <xdr:from>
      <xdr:col>0</xdr:col>
      <xdr:colOff>0</xdr:colOff>
      <xdr:row>0</xdr:row>
      <xdr:rowOff>0</xdr:rowOff>
    </xdr:from>
    <xdr:ext cx="711994" cy="297997"/>
    <xdr:pic>
      <xdr:nvPicPr>
        <xdr:cNvPr id="3" name="Imagem 2">
          <a:hlinkClick xmlns:r="http://schemas.openxmlformats.org/officeDocument/2006/relationships" r:id="rId1"/>
          <a:extLst>
            <a:ext uri="{FF2B5EF4-FFF2-40B4-BE49-F238E27FC236}">
              <a16:creationId xmlns:a16="http://schemas.microsoft.com/office/drawing/2014/main" id="{00000000-0008-0000-5300-000003000000}"/>
            </a:ext>
          </a:extLst>
        </xdr:cNvPr>
        <xdr:cNvPicPr>
          <a:picLocks noChangeAspect="1"/>
        </xdr:cNvPicPr>
      </xdr:nvPicPr>
      <xdr:blipFill>
        <a:blip xmlns:r="http://schemas.openxmlformats.org/officeDocument/2006/relationships" r:embed="rId2"/>
        <a:stretch>
          <a:fillRect/>
        </a:stretch>
      </xdr:blipFill>
      <xdr:spPr>
        <a:xfrm>
          <a:off x="10944225" y="0"/>
          <a:ext cx="711994" cy="297997"/>
        </a:xfrm>
        <a:prstGeom prst="rect">
          <a:avLst/>
        </a:prstGeom>
      </xdr:spPr>
    </xdr:pic>
    <xdr:clientData/>
  </xdr:oneCellAnchor>
  <xdr:oneCellAnchor>
    <xdr:from>
      <xdr:col>0</xdr:col>
      <xdr:colOff>0</xdr:colOff>
      <xdr:row>0</xdr:row>
      <xdr:rowOff>0</xdr:rowOff>
    </xdr:from>
    <xdr:ext cx="711994" cy="297997"/>
    <xdr:pic>
      <xdr:nvPicPr>
        <xdr:cNvPr id="5" name="Imagem 4">
          <a:hlinkClick xmlns:r="http://schemas.openxmlformats.org/officeDocument/2006/relationships" r:id="rId1"/>
          <a:extLst>
            <a:ext uri="{FF2B5EF4-FFF2-40B4-BE49-F238E27FC236}">
              <a16:creationId xmlns:a16="http://schemas.microsoft.com/office/drawing/2014/main" id="{00000000-0008-0000-5300-000005000000}"/>
            </a:ext>
          </a:extLst>
        </xdr:cNvPr>
        <xdr:cNvPicPr>
          <a:picLocks noChangeAspect="1"/>
        </xdr:cNvPicPr>
      </xdr:nvPicPr>
      <xdr:blipFill>
        <a:blip xmlns:r="http://schemas.openxmlformats.org/officeDocument/2006/relationships" r:embed="rId2"/>
        <a:stretch>
          <a:fillRect/>
        </a:stretch>
      </xdr:blipFill>
      <xdr:spPr>
        <a:xfrm>
          <a:off x="5416550" y="0"/>
          <a:ext cx="711994" cy="297997"/>
        </a:xfrm>
        <a:prstGeom prst="rect">
          <a:avLst/>
        </a:prstGeom>
      </xdr:spPr>
    </xdr:pic>
    <xdr:clientData/>
  </xdr:oneCellAnchor>
</xdr:wsDr>
</file>

<file path=xl/drawings/drawing8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26194</xdr:colOff>
      <xdr:row>1</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400-000002000000}"/>
            </a:ext>
          </a:extLst>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500-000002000000}"/>
            </a:ext>
          </a:extLst>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oneCellAnchor>
    <xdr:from>
      <xdr:col>0</xdr:col>
      <xdr:colOff>6350</xdr:colOff>
      <xdr:row>0</xdr:row>
      <xdr:rowOff>0</xdr:rowOff>
    </xdr:from>
    <xdr:ext cx="711994" cy="297997"/>
    <xdr:pic>
      <xdr:nvPicPr>
        <xdr:cNvPr id="5" name="Imagem 4">
          <a:hlinkClick xmlns:r="http://schemas.openxmlformats.org/officeDocument/2006/relationships" r:id="rId1"/>
          <a:extLst>
            <a:ext uri="{FF2B5EF4-FFF2-40B4-BE49-F238E27FC236}">
              <a16:creationId xmlns:a16="http://schemas.microsoft.com/office/drawing/2014/main" id="{00000000-0008-0000-5500-000005000000}"/>
            </a:ext>
          </a:extLst>
        </xdr:cNvPr>
        <xdr:cNvPicPr>
          <a:picLocks noChangeAspect="1"/>
        </xdr:cNvPicPr>
      </xdr:nvPicPr>
      <xdr:blipFill>
        <a:blip xmlns:r="http://schemas.openxmlformats.org/officeDocument/2006/relationships" r:embed="rId2"/>
        <a:stretch>
          <a:fillRect/>
        </a:stretch>
      </xdr:blipFill>
      <xdr:spPr>
        <a:xfrm>
          <a:off x="5416550" y="0"/>
          <a:ext cx="711994" cy="297997"/>
        </a:xfrm>
        <a:prstGeom prst="rect">
          <a:avLst/>
        </a:prstGeom>
      </xdr:spPr>
    </xdr:pic>
    <xdr:clientData/>
  </xdr:oneCellAnchor>
</xdr:wsDr>
</file>

<file path=xl/drawings/drawing8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600-000002000000}"/>
            </a:ext>
          </a:extLst>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oneCellAnchor>
    <xdr:from>
      <xdr:col>0</xdr:col>
      <xdr:colOff>0</xdr:colOff>
      <xdr:row>0</xdr:row>
      <xdr:rowOff>0</xdr:rowOff>
    </xdr:from>
    <xdr:ext cx="711994" cy="297997"/>
    <xdr:pic>
      <xdr:nvPicPr>
        <xdr:cNvPr id="3" name="Imagem 2">
          <a:hlinkClick xmlns:r="http://schemas.openxmlformats.org/officeDocument/2006/relationships" r:id="rId1"/>
          <a:extLst>
            <a:ext uri="{FF2B5EF4-FFF2-40B4-BE49-F238E27FC236}">
              <a16:creationId xmlns:a16="http://schemas.microsoft.com/office/drawing/2014/main" id="{00000000-0008-0000-5600-000003000000}"/>
            </a:ext>
          </a:extLst>
        </xdr:cNvPr>
        <xdr:cNvPicPr>
          <a:picLocks noChangeAspect="1"/>
        </xdr:cNvPicPr>
      </xdr:nvPicPr>
      <xdr:blipFill>
        <a:blip xmlns:r="http://schemas.openxmlformats.org/officeDocument/2006/relationships" r:embed="rId2"/>
        <a:stretch>
          <a:fillRect/>
        </a:stretch>
      </xdr:blipFill>
      <xdr:spPr>
        <a:xfrm>
          <a:off x="10944225" y="0"/>
          <a:ext cx="711994" cy="297997"/>
        </a:xfrm>
        <a:prstGeom prst="rect">
          <a:avLst/>
        </a:prstGeom>
      </xdr:spPr>
    </xdr:pic>
    <xdr:clientData/>
  </xdr:oneCellAnchor>
  <xdr:oneCellAnchor>
    <xdr:from>
      <xdr:col>0</xdr:col>
      <xdr:colOff>0</xdr:colOff>
      <xdr:row>0</xdr:row>
      <xdr:rowOff>0</xdr:rowOff>
    </xdr:from>
    <xdr:ext cx="711994" cy="297997"/>
    <xdr:pic>
      <xdr:nvPicPr>
        <xdr:cNvPr id="5" name="Imagem 4">
          <a:hlinkClick xmlns:r="http://schemas.openxmlformats.org/officeDocument/2006/relationships" r:id="rId1"/>
          <a:extLst>
            <a:ext uri="{FF2B5EF4-FFF2-40B4-BE49-F238E27FC236}">
              <a16:creationId xmlns:a16="http://schemas.microsoft.com/office/drawing/2014/main" id="{00000000-0008-0000-5600-000005000000}"/>
            </a:ext>
          </a:extLst>
        </xdr:cNvPr>
        <xdr:cNvPicPr>
          <a:picLocks noChangeAspect="1"/>
        </xdr:cNvPicPr>
      </xdr:nvPicPr>
      <xdr:blipFill>
        <a:blip xmlns:r="http://schemas.openxmlformats.org/officeDocument/2006/relationships" r:embed="rId2"/>
        <a:stretch>
          <a:fillRect/>
        </a:stretch>
      </xdr:blipFill>
      <xdr:spPr>
        <a:xfrm>
          <a:off x="5416550" y="0"/>
          <a:ext cx="711994" cy="297997"/>
        </a:xfrm>
        <a:prstGeom prst="rect">
          <a:avLst/>
        </a:prstGeom>
      </xdr:spPr>
    </xdr:pic>
    <xdr:clientData/>
  </xdr:oneCellAnchor>
</xdr:wsDr>
</file>

<file path=xl/drawings/drawing8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26194</xdr:colOff>
      <xdr:row>1</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700-000002000000}"/>
            </a:ext>
          </a:extLst>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800-000002000000}"/>
            </a:ext>
          </a:extLst>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oneCellAnchor>
    <xdr:from>
      <xdr:col>0</xdr:col>
      <xdr:colOff>6350</xdr:colOff>
      <xdr:row>0</xdr:row>
      <xdr:rowOff>0</xdr:rowOff>
    </xdr:from>
    <xdr:ext cx="711994" cy="297997"/>
    <xdr:pic>
      <xdr:nvPicPr>
        <xdr:cNvPr id="5" name="Imagem 4">
          <a:hlinkClick xmlns:r="http://schemas.openxmlformats.org/officeDocument/2006/relationships" r:id="rId1"/>
          <a:extLst>
            <a:ext uri="{FF2B5EF4-FFF2-40B4-BE49-F238E27FC236}">
              <a16:creationId xmlns:a16="http://schemas.microsoft.com/office/drawing/2014/main" id="{00000000-0008-0000-5800-000005000000}"/>
            </a:ext>
          </a:extLst>
        </xdr:cNvPr>
        <xdr:cNvPicPr>
          <a:picLocks noChangeAspect="1"/>
        </xdr:cNvPicPr>
      </xdr:nvPicPr>
      <xdr:blipFill>
        <a:blip xmlns:r="http://schemas.openxmlformats.org/officeDocument/2006/relationships" r:embed="rId2"/>
        <a:stretch>
          <a:fillRect/>
        </a:stretch>
      </xdr:blipFill>
      <xdr:spPr>
        <a:xfrm>
          <a:off x="5416550" y="0"/>
          <a:ext cx="711994" cy="297997"/>
        </a:xfrm>
        <a:prstGeom prst="rect">
          <a:avLst/>
        </a:prstGeom>
      </xdr:spPr>
    </xdr:pic>
    <xdr:clientData/>
  </xdr:oneCellAnchor>
</xdr:wsDr>
</file>

<file path=xl/drawings/drawing8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900-000002000000}"/>
            </a:ext>
          </a:extLst>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oneCellAnchor>
    <xdr:from>
      <xdr:col>0</xdr:col>
      <xdr:colOff>6350</xdr:colOff>
      <xdr:row>0</xdr:row>
      <xdr:rowOff>0</xdr:rowOff>
    </xdr:from>
    <xdr:ext cx="711994" cy="297997"/>
    <xdr:pic>
      <xdr:nvPicPr>
        <xdr:cNvPr id="3" name="Imagem 2">
          <a:hlinkClick xmlns:r="http://schemas.openxmlformats.org/officeDocument/2006/relationships" r:id="rId1"/>
          <a:extLst>
            <a:ext uri="{FF2B5EF4-FFF2-40B4-BE49-F238E27FC236}">
              <a16:creationId xmlns:a16="http://schemas.microsoft.com/office/drawing/2014/main" id="{00000000-0008-0000-5900-000003000000}"/>
            </a:ext>
          </a:extLst>
        </xdr:cNvPr>
        <xdr:cNvPicPr>
          <a:picLocks noChangeAspect="1"/>
        </xdr:cNvPicPr>
      </xdr:nvPicPr>
      <xdr:blipFill>
        <a:blip xmlns:r="http://schemas.openxmlformats.org/officeDocument/2006/relationships" r:embed="rId2"/>
        <a:stretch>
          <a:fillRect/>
        </a:stretch>
      </xdr:blipFill>
      <xdr:spPr>
        <a:xfrm>
          <a:off x="6350" y="0"/>
          <a:ext cx="711994" cy="297997"/>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9525</xdr:colOff>
      <xdr:row>2</xdr:row>
      <xdr:rowOff>47625</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0" y="173354"/>
          <a:ext cx="733425" cy="300991"/>
        </a:xfrm>
        <a:prstGeom prst="rect">
          <a:avLst/>
        </a:prstGeom>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14287</xdr:colOff>
      <xdr:row>2</xdr:row>
      <xdr:rowOff>145596</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A00-000002000000}"/>
            </a:ext>
          </a:extLst>
        </xdr:cNvPr>
        <xdr:cNvPicPr>
          <a:picLocks noChangeAspect="1"/>
        </xdr:cNvPicPr>
      </xdr:nvPicPr>
      <xdr:blipFill>
        <a:blip xmlns:r="http://schemas.openxmlformats.org/officeDocument/2006/relationships" r:embed="rId2"/>
        <a:stretch>
          <a:fillRect/>
        </a:stretch>
      </xdr:blipFill>
      <xdr:spPr>
        <a:xfrm>
          <a:off x="0" y="180974"/>
          <a:ext cx="642937" cy="297997"/>
        </a:xfrm>
        <a:prstGeom prst="rect">
          <a:avLst/>
        </a:prstGeom>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14287</xdr:colOff>
      <xdr:row>2</xdr:row>
      <xdr:rowOff>145596</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B00-000002000000}"/>
            </a:ext>
          </a:extLst>
        </xdr:cNvPr>
        <xdr:cNvPicPr>
          <a:picLocks noChangeAspect="1"/>
        </xdr:cNvPicPr>
      </xdr:nvPicPr>
      <xdr:blipFill>
        <a:blip xmlns:r="http://schemas.openxmlformats.org/officeDocument/2006/relationships" r:embed="rId2"/>
        <a:stretch>
          <a:fillRect/>
        </a:stretch>
      </xdr:blipFill>
      <xdr:spPr>
        <a:xfrm>
          <a:off x="0" y="180974"/>
          <a:ext cx="642937" cy="297997"/>
        </a:xfrm>
        <a:prstGeom prst="rect">
          <a:avLst/>
        </a:prstGeom>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0</xdr:col>
      <xdr:colOff>642937</xdr:colOff>
      <xdr:row>2</xdr:row>
      <xdr:rowOff>97971</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C00-000002000000}"/>
            </a:ext>
          </a:extLst>
        </xdr:cNvPr>
        <xdr:cNvPicPr>
          <a:picLocks noChangeAspect="1"/>
        </xdr:cNvPicPr>
      </xdr:nvPicPr>
      <xdr:blipFill>
        <a:blip xmlns:r="http://schemas.openxmlformats.org/officeDocument/2006/relationships" r:embed="rId2"/>
        <a:stretch>
          <a:fillRect/>
        </a:stretch>
      </xdr:blipFill>
      <xdr:spPr>
        <a:xfrm>
          <a:off x="0" y="180974"/>
          <a:ext cx="642937" cy="297997"/>
        </a:xfrm>
        <a:prstGeom prst="rect">
          <a:avLst/>
        </a:prstGeom>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0</xdr:col>
      <xdr:colOff>676275</xdr:colOff>
      <xdr:row>2</xdr:row>
      <xdr:rowOff>11118</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D00-000002000000}"/>
            </a:ext>
          </a:extLst>
        </xdr:cNvPr>
        <xdr:cNvPicPr>
          <a:picLocks noChangeAspect="1"/>
        </xdr:cNvPicPr>
      </xdr:nvPicPr>
      <xdr:blipFill>
        <a:blip xmlns:r="http://schemas.openxmlformats.org/officeDocument/2006/relationships" r:embed="rId2"/>
        <a:stretch>
          <a:fillRect/>
        </a:stretch>
      </xdr:blipFill>
      <xdr:spPr>
        <a:xfrm>
          <a:off x="0" y="38100"/>
          <a:ext cx="676275" cy="363543"/>
        </a:xfrm>
        <a:prstGeom prst="rect">
          <a:avLst/>
        </a:prstGeom>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642937</xdr:colOff>
      <xdr:row>1</xdr:row>
      <xdr:rowOff>145597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E00-000002000000}"/>
            </a:ext>
          </a:extLst>
        </xdr:cNvPr>
        <xdr:cNvPicPr>
          <a:picLocks noChangeAspect="1"/>
        </xdr:cNvPicPr>
      </xdr:nvPicPr>
      <xdr:blipFill>
        <a:blip xmlns:r="http://schemas.openxmlformats.org/officeDocument/2006/relationships" r:embed="rId2"/>
        <a:stretch>
          <a:fillRect/>
        </a:stretch>
      </xdr:blipFill>
      <xdr:spPr>
        <a:xfrm>
          <a:off x="0" y="180974"/>
          <a:ext cx="642937" cy="297997"/>
        </a:xfrm>
        <a:prstGeom prst="rect">
          <a:avLst/>
        </a:prstGeom>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14287</xdr:colOff>
      <xdr:row>2</xdr:row>
      <xdr:rowOff>136071</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F00-000002000000}"/>
            </a:ext>
          </a:extLst>
        </xdr:cNvPr>
        <xdr:cNvPicPr>
          <a:picLocks noChangeAspect="1"/>
        </xdr:cNvPicPr>
      </xdr:nvPicPr>
      <xdr:blipFill>
        <a:blip xmlns:r="http://schemas.openxmlformats.org/officeDocument/2006/relationships" r:embed="rId2"/>
        <a:stretch>
          <a:fillRect/>
        </a:stretch>
      </xdr:blipFill>
      <xdr:spPr>
        <a:xfrm>
          <a:off x="0" y="180974"/>
          <a:ext cx="642937" cy="297997"/>
        </a:xfrm>
        <a:prstGeom prst="rect">
          <a:avLst/>
        </a:prstGeom>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xdr:colOff>
      <xdr:row>1</xdr:row>
      <xdr:rowOff>145597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6000-000002000000}"/>
            </a:ext>
          </a:extLst>
        </xdr:cNvPr>
        <xdr:cNvPicPr>
          <a:picLocks noChangeAspect="1"/>
        </xdr:cNvPicPr>
      </xdr:nvPicPr>
      <xdr:blipFill>
        <a:blip xmlns:r="http://schemas.openxmlformats.org/officeDocument/2006/relationships" r:embed="rId2"/>
        <a:stretch>
          <a:fillRect/>
        </a:stretch>
      </xdr:blipFill>
      <xdr:spPr>
        <a:xfrm>
          <a:off x="0" y="180974"/>
          <a:ext cx="642937" cy="297997"/>
        </a:xfrm>
        <a:prstGeom prst="rect">
          <a:avLst/>
        </a:prstGeom>
      </xdr:spPr>
    </xdr:pic>
    <xdr:clientData/>
  </xdr:twoCellAnchor>
</xdr:wsDr>
</file>

<file path=xl/drawings/drawing97.xml><?xml version="1.0" encoding="utf-8"?>
<xdr:wsDr xmlns:xdr="http://schemas.openxmlformats.org/drawingml/2006/spreadsheetDrawing" xmlns:a="http://schemas.openxmlformats.org/drawingml/2006/main">
  <xdr:oneCellAnchor>
    <xdr:from>
      <xdr:col>0</xdr:col>
      <xdr:colOff>0</xdr:colOff>
      <xdr:row>0</xdr:row>
      <xdr:rowOff>38100</xdr:rowOff>
    </xdr:from>
    <xdr:ext cx="819150" cy="371475"/>
    <xdr:pic>
      <xdr:nvPicPr>
        <xdr:cNvPr id="2" name="Imagem 1">
          <a:hlinkClick xmlns:r="http://schemas.openxmlformats.org/officeDocument/2006/relationships" r:id="rId1"/>
          <a:extLst>
            <a:ext uri="{FF2B5EF4-FFF2-40B4-BE49-F238E27FC236}">
              <a16:creationId xmlns:a16="http://schemas.microsoft.com/office/drawing/2014/main" id="{00000000-0008-0000-6100-000002000000}"/>
            </a:ext>
          </a:extLst>
        </xdr:cNvPr>
        <xdr:cNvPicPr>
          <a:picLocks noChangeAspect="1"/>
        </xdr:cNvPicPr>
      </xdr:nvPicPr>
      <xdr:blipFill>
        <a:blip xmlns:r="http://schemas.openxmlformats.org/officeDocument/2006/relationships" r:embed="rId2"/>
        <a:stretch>
          <a:fillRect/>
        </a:stretch>
      </xdr:blipFill>
      <xdr:spPr>
        <a:xfrm>
          <a:off x="0" y="38100"/>
          <a:ext cx="819150" cy="3714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RL/11%20RELAT&#211;RIOS%20CRL/Relat&#243;rio%20anual%20sobre%20a%20evolu&#231;&#227;o%20da%20negocia&#231;&#227;o%20coletiva/RELATORIO_Impacto%20da%20Lei%20N&#186;%2023%20de%202012/MAARS_Tempor&#225;ria/FASE%201%20-%20(VERS&#195;O%20em%2015-02-2016)%20-%20COM%20ACORDOS%20DE%20ADES&#195;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RL/11%20RELAT&#211;RIOS%20CRL/Relat&#243;rio%20anual%20sobre%20a%20evolu&#231;&#227;o%20da%20negocia&#231;&#227;o%20coletiva/RELATORIO_Impacto%20da%20Lei%20N&#186;%2023%20de%202012/MAARS_Tempor&#225;ria/BTEs%20-%20NOVO%20FICHEIRO%20DE%20TRABALH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anso"/>
      <sheetName val="Folha_Base"/>
      <sheetName val="gráficosbh"/>
      <sheetName val="Quadros 1"/>
      <sheetName val="gráficos4"/>
      <sheetName val="Graficos3"/>
      <sheetName val="Gráficos2"/>
      <sheetName val="Gráficos"/>
      <sheetName val="Quadros 1-QdPessoal"/>
      <sheetName val="Quadros 2"/>
      <sheetName val="Quadros 2-QdPessoal"/>
      <sheetName val="Quadros 2-QdPessoal (Notas)"/>
      <sheetName val="Quadros 3"/>
      <sheetName val="Quadros 4"/>
      <sheetName val="Quadros 4-QdPessoal"/>
      <sheetName val="Quadros 5"/>
      <sheetName val="Quadros 5-QdPessoal"/>
      <sheetName val="Quadros 6"/>
      <sheetName val="Quadros 7"/>
      <sheetName val="Quadros 8"/>
      <sheetName val="Quadros 9"/>
      <sheetName val="Quadros 10"/>
      <sheetName val="Quadros 11"/>
      <sheetName val="Quadros 12"/>
      <sheetName val="Quadros 13"/>
      <sheetName val="Quadros 14"/>
      <sheetName val="Quadros 15"/>
      <sheetName val="Quadros 16"/>
      <sheetName val="Quadros 17"/>
      <sheetName val="Quadros 18"/>
      <sheetName val="Quadros 19"/>
      <sheetName val="Quadros 20"/>
      <sheetName val="Quadros 21"/>
      <sheetName val="Quadros 22"/>
      <sheetName val="Quadros 23"/>
      <sheetName val="Quadros 24"/>
      <sheetName val="Quadros 25"/>
      <sheetName val="Quadros 26"/>
      <sheetName val="Quadros 27"/>
      <sheetName val="Quadros 28"/>
      <sheetName val="Quadros 29"/>
      <sheetName val="Quadros 30"/>
      <sheetName val="Quadros 31"/>
      <sheetName val="Quadros 32"/>
      <sheetName val="Quadros 33"/>
      <sheetName val="Quadros 34"/>
      <sheetName val="Quadros 35"/>
      <sheetName val="LISTA DE IRCT_Original"/>
      <sheetName val="LISTA DE IRCT"/>
      <sheetName val="Entidades_Patronais-SIGLAS"/>
      <sheetName val="Entidades_Sindicais--SIGLAS"/>
      <sheetName val="Quadros_Verificação"/>
      <sheetName val="DGERT-DERT"/>
      <sheetName val="QP_IRCTs-TODOS_2013"/>
      <sheetName val="QP_IRCTs-CAE_2013"/>
      <sheetName val="QP_IRCTs_CAE-porAno"/>
      <sheetName val="Listas_de Escolhas"/>
      <sheetName val="Folha1"/>
      <sheetName val="LISTAS"/>
      <sheetName val="SINDICATOS"/>
      <sheetName val="EMPREGADO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 sheetId="58" refreshError="1"/>
      <sheetData sheetId="59" refreshError="1"/>
      <sheetData sheetId="6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anso"/>
      <sheetName val="Folha_Base"/>
      <sheetName val="Quadros 1"/>
      <sheetName val="gráficos4"/>
      <sheetName val="Graficos3"/>
      <sheetName val="Gráficos2"/>
      <sheetName val="Gráficos"/>
      <sheetName val="Quadros 1-QdPessoal"/>
      <sheetName val="Quadros 2"/>
      <sheetName val="Quadros 2-QdPessoal"/>
      <sheetName val="Quadros 2-QdPessoal (Notas)"/>
      <sheetName val="Quadros 3"/>
      <sheetName val="Quadros 4"/>
      <sheetName val="Quadros 4-QdPessoal"/>
      <sheetName val="Quadros 5"/>
      <sheetName val="Quadros 5-QdPessoal"/>
      <sheetName val="Quadros 6"/>
      <sheetName val="Quadros 7"/>
      <sheetName val="Quadros 8"/>
      <sheetName val="Quadros 9"/>
      <sheetName val="Quadros 10"/>
      <sheetName val="Quadros 11"/>
      <sheetName val="Quadros 12"/>
      <sheetName val="Quadros 13"/>
      <sheetName val="Quadros 14"/>
      <sheetName val="gráficosbh"/>
      <sheetName val="Quadros 15"/>
      <sheetName val="Quadros 16"/>
      <sheetName val="Quadros 17"/>
      <sheetName val="Quadros 18"/>
      <sheetName val="Quadros 19"/>
      <sheetName val="Quadros 20"/>
      <sheetName val="Quadros 21"/>
      <sheetName val="Quadros 22"/>
      <sheetName val="Quadros 23"/>
      <sheetName val="Quadros 24"/>
      <sheetName val="Quadros 25"/>
      <sheetName val="Quadros 26"/>
      <sheetName val="Quadros 27"/>
      <sheetName val="Quadros 28"/>
      <sheetName val="Quadros 29"/>
      <sheetName val="Quadros 30"/>
      <sheetName val="Quadros 31"/>
      <sheetName val="Quadros 32"/>
      <sheetName val="Quadros 33"/>
      <sheetName val="Quadros 34"/>
      <sheetName val="Quadros 35"/>
      <sheetName val="LISTA DE IRCT_Original"/>
      <sheetName val="LISTA DE IRCT"/>
      <sheetName val="Entidades_Patronais-SIGLAS"/>
      <sheetName val="Entidades_Sindicais--SIGLAS"/>
      <sheetName val="Quadros_Verificação"/>
      <sheetName val="DGERT-DERT"/>
      <sheetName val="QP_IRCTs-TODOS_2013"/>
      <sheetName val="QP_IRCTs-CAE_2013"/>
      <sheetName val="QP_IRCTs_CAE-porAno"/>
      <sheetName val="Listas_de Escolhas"/>
      <sheetName val="Folha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0.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31.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32.bin"/></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33.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34.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35.bin"/></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36.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37.bin"/></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3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39.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40.bin"/></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41.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42.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43.bin"/></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44.bin"/></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45.bin"/></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46.bin"/></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47.bin"/></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48.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49.bin"/></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50.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51.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52.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53.bin"/></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54.bin"/></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55.bin"/></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2.xml"/><Relationship Id="rId1" Type="http://schemas.openxmlformats.org/officeDocument/2006/relationships/printerSettings" Target="../printerSettings/printerSettings56.bin"/></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57.bin"/></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96.xml"/><Relationship Id="rId1" Type="http://schemas.openxmlformats.org/officeDocument/2006/relationships/printerSettings" Target="../printerSettings/printerSettings58.bin"/></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1">
    <pageSetUpPr fitToPage="1"/>
  </sheetPr>
  <dimension ref="A1:G160"/>
  <sheetViews>
    <sheetView showGridLines="0" tabSelected="1" zoomScaleNormal="100" workbookViewId="0">
      <selection activeCell="O11" sqref="O11"/>
    </sheetView>
  </sheetViews>
  <sheetFormatPr defaultRowHeight="15" x14ac:dyDescent="0.25"/>
  <cols>
    <col min="1" max="1" width="3.5703125" style="27" customWidth="1"/>
    <col min="2" max="2" width="106" customWidth="1"/>
    <col min="3" max="3" width="3.7109375" customWidth="1"/>
    <col min="4" max="4" width="4.7109375" customWidth="1"/>
    <col min="5" max="5" width="4.42578125" customWidth="1"/>
  </cols>
  <sheetData>
    <row r="1" spans="1:6" ht="21.75" customHeight="1" x14ac:dyDescent="0.25">
      <c r="A1" s="27" t="s">
        <v>15</v>
      </c>
      <c r="B1" s="61"/>
    </row>
    <row r="2" spans="1:6" ht="21.75" customHeight="1" x14ac:dyDescent="0.25">
      <c r="B2" s="61"/>
      <c r="C2" s="453"/>
      <c r="D2" s="452"/>
      <c r="E2" s="452"/>
      <c r="F2" s="452"/>
    </row>
    <row r="3" spans="1:6" ht="17.25" customHeight="1" x14ac:dyDescent="0.25">
      <c r="B3" s="61"/>
      <c r="C3" s="453"/>
      <c r="D3" s="452"/>
      <c r="E3" s="452"/>
      <c r="F3" s="452"/>
    </row>
    <row r="4" spans="1:6" ht="17.25" customHeight="1" x14ac:dyDescent="0.25">
      <c r="B4" s="310" t="s">
        <v>865</v>
      </c>
      <c r="C4" s="453"/>
      <c r="D4" s="452"/>
      <c r="E4" s="452"/>
      <c r="F4" s="452"/>
    </row>
    <row r="5" spans="1:6" ht="29.25" customHeight="1" x14ac:dyDescent="0.25">
      <c r="B5" s="62" t="s">
        <v>864</v>
      </c>
      <c r="C5" s="453"/>
      <c r="D5" s="452"/>
      <c r="E5" s="452"/>
      <c r="F5" s="452"/>
    </row>
    <row r="6" spans="1:6" ht="18" customHeight="1" x14ac:dyDescent="0.25">
      <c r="B6" s="473" t="s">
        <v>352</v>
      </c>
      <c r="C6" s="453"/>
      <c r="D6" s="452"/>
      <c r="E6" s="452"/>
      <c r="F6" s="452"/>
    </row>
    <row r="7" spans="1:6" ht="18" customHeight="1" x14ac:dyDescent="0.25">
      <c r="A7" s="16"/>
      <c r="B7" s="533"/>
      <c r="C7" s="453"/>
      <c r="D7" s="452"/>
      <c r="E7" s="452"/>
      <c r="F7" s="452"/>
    </row>
    <row r="8" spans="1:6" ht="16.5" customHeight="1" x14ac:dyDescent="0.25">
      <c r="A8" s="16"/>
      <c r="B8" s="472" t="s">
        <v>325</v>
      </c>
      <c r="C8" s="453"/>
      <c r="D8" s="452"/>
      <c r="E8" s="452"/>
      <c r="F8" s="452"/>
    </row>
    <row r="9" spans="1:6" ht="16.5" customHeight="1" x14ac:dyDescent="0.25">
      <c r="B9" s="104" t="s">
        <v>142</v>
      </c>
      <c r="C9" s="453"/>
      <c r="D9" s="452"/>
      <c r="E9" s="452"/>
      <c r="F9" s="452"/>
    </row>
    <row r="10" spans="1:6" ht="16.5" customHeight="1" x14ac:dyDescent="0.25">
      <c r="B10" s="363" t="s">
        <v>866</v>
      </c>
      <c r="C10" s="453"/>
      <c r="D10" s="452"/>
      <c r="E10" s="452"/>
      <c r="F10" s="452"/>
    </row>
    <row r="11" spans="1:6" ht="16.5" customHeight="1" x14ac:dyDescent="0.25">
      <c r="B11" s="104" t="s">
        <v>631</v>
      </c>
      <c r="C11" s="453"/>
      <c r="D11" s="452"/>
      <c r="E11" s="452"/>
      <c r="F11" s="452"/>
    </row>
    <row r="12" spans="1:6" s="63" customFormat="1" ht="16.5" customHeight="1" x14ac:dyDescent="0.25">
      <c r="A12" s="27"/>
      <c r="B12" s="65" t="s">
        <v>511</v>
      </c>
      <c r="C12" s="453"/>
      <c r="D12" s="452"/>
      <c r="E12" s="452"/>
      <c r="F12" s="452"/>
    </row>
    <row r="13" spans="1:6" s="63" customFormat="1" ht="16.5" customHeight="1" x14ac:dyDescent="0.25">
      <c r="A13" s="27"/>
      <c r="B13" s="65" t="s">
        <v>512</v>
      </c>
      <c r="C13" s="453"/>
      <c r="D13" s="452"/>
      <c r="E13" s="452"/>
      <c r="F13" s="452"/>
    </row>
    <row r="14" spans="1:6" s="63" customFormat="1" ht="16.5" customHeight="1" x14ac:dyDescent="0.25">
      <c r="A14" s="27"/>
      <c r="B14" s="65" t="s">
        <v>513</v>
      </c>
      <c r="C14" s="453"/>
      <c r="D14" s="452"/>
      <c r="E14" s="452"/>
      <c r="F14" s="452"/>
    </row>
    <row r="15" spans="1:6" ht="16.5" customHeight="1" x14ac:dyDescent="0.25">
      <c r="B15" s="65" t="s">
        <v>514</v>
      </c>
      <c r="C15" s="453"/>
      <c r="D15" s="452"/>
      <c r="E15" s="452"/>
      <c r="F15" s="452"/>
    </row>
    <row r="16" spans="1:6" ht="16.5" customHeight="1" x14ac:dyDescent="0.25">
      <c r="B16" s="65"/>
      <c r="C16" s="453"/>
      <c r="D16" s="452"/>
      <c r="E16" s="452"/>
      <c r="F16" s="452"/>
    </row>
    <row r="17" spans="2:7" ht="16.5" customHeight="1" x14ac:dyDescent="0.25">
      <c r="B17" s="456" t="s">
        <v>143</v>
      </c>
      <c r="C17" s="453"/>
      <c r="D17" s="452"/>
      <c r="E17" s="452"/>
      <c r="F17" s="452"/>
    </row>
    <row r="18" spans="2:7" ht="16.5" customHeight="1" x14ac:dyDescent="0.25">
      <c r="B18" s="457" t="s">
        <v>409</v>
      </c>
      <c r="C18" s="453"/>
      <c r="D18" s="452"/>
      <c r="E18" s="452"/>
      <c r="F18" s="452"/>
    </row>
    <row r="19" spans="2:7" ht="16.5" customHeight="1" x14ac:dyDescent="0.25">
      <c r="B19" s="456" t="s">
        <v>515</v>
      </c>
      <c r="C19" s="453"/>
      <c r="D19" s="452"/>
      <c r="E19" s="452"/>
      <c r="F19" s="452"/>
    </row>
    <row r="20" spans="2:7" ht="16.5" customHeight="1" x14ac:dyDescent="0.25">
      <c r="B20" s="91" t="s">
        <v>516</v>
      </c>
      <c r="C20" s="453"/>
      <c r="D20" s="452"/>
      <c r="E20" s="452"/>
      <c r="F20" s="452"/>
      <c r="G20" t="s">
        <v>15</v>
      </c>
    </row>
    <row r="21" spans="2:7" ht="16.5" customHeight="1" x14ac:dyDescent="0.25">
      <c r="B21" s="76"/>
      <c r="C21" s="453"/>
      <c r="D21" s="452"/>
      <c r="E21" s="452"/>
      <c r="F21" s="452"/>
    </row>
    <row r="22" spans="2:7" ht="16.5" customHeight="1" x14ac:dyDescent="0.25">
      <c r="B22" s="457" t="s">
        <v>517</v>
      </c>
      <c r="C22" s="453"/>
      <c r="D22" s="452"/>
      <c r="E22" s="452"/>
      <c r="F22" s="452"/>
    </row>
    <row r="23" spans="2:7" ht="16.5" customHeight="1" x14ac:dyDescent="0.25">
      <c r="B23" s="161" t="s">
        <v>518</v>
      </c>
      <c r="C23" s="95"/>
    </row>
    <row r="24" spans="2:7" ht="16.5" customHeight="1" x14ac:dyDescent="0.25">
      <c r="B24" s="95" t="s">
        <v>410</v>
      </c>
      <c r="C24" s="95"/>
    </row>
    <row r="25" spans="2:7" ht="16.5" customHeight="1" x14ac:dyDescent="0.25">
      <c r="B25" s="161" t="s">
        <v>519</v>
      </c>
    </row>
    <row r="26" spans="2:7" ht="16.5" customHeight="1" x14ac:dyDescent="0.25">
      <c r="B26" s="94" t="s">
        <v>520</v>
      </c>
      <c r="C26" s="94"/>
    </row>
    <row r="27" spans="2:7" ht="16.5" customHeight="1" x14ac:dyDescent="0.25">
      <c r="B27" s="94" t="s">
        <v>521</v>
      </c>
      <c r="C27" s="94"/>
    </row>
    <row r="28" spans="2:7" ht="16.5" customHeight="1" x14ac:dyDescent="0.25">
      <c r="B28" s="16" t="s">
        <v>522</v>
      </c>
      <c r="C28" s="92"/>
    </row>
    <row r="29" spans="2:7" ht="16.5" customHeight="1" x14ac:dyDescent="0.25">
      <c r="B29" s="93" t="s">
        <v>705</v>
      </c>
      <c r="C29" s="93"/>
    </row>
    <row r="30" spans="2:7" ht="16.5" customHeight="1" x14ac:dyDescent="0.25">
      <c r="B30" s="93" t="s">
        <v>623</v>
      </c>
      <c r="C30" s="93"/>
    </row>
    <row r="31" spans="2:7" ht="16.5" customHeight="1" x14ac:dyDescent="0.25">
      <c r="B31" s="94" t="s">
        <v>624</v>
      </c>
      <c r="C31" s="94"/>
    </row>
    <row r="32" spans="2:7" ht="16.5" customHeight="1" x14ac:dyDescent="0.25">
      <c r="B32" s="94" t="s">
        <v>625</v>
      </c>
      <c r="C32" s="94"/>
    </row>
    <row r="33" spans="1:3" ht="16.5" customHeight="1" x14ac:dyDescent="0.25">
      <c r="B33" s="16" t="s">
        <v>523</v>
      </c>
      <c r="C33" s="92"/>
    </row>
    <row r="34" spans="1:3" ht="16.5" customHeight="1" x14ac:dyDescent="0.25">
      <c r="B34" s="451" t="s">
        <v>411</v>
      </c>
      <c r="C34" s="92"/>
    </row>
    <row r="35" spans="1:3" ht="16.5" customHeight="1" x14ac:dyDescent="0.25">
      <c r="B35" s="94" t="s">
        <v>627</v>
      </c>
      <c r="C35" s="94"/>
    </row>
    <row r="36" spans="1:3" ht="16.5" customHeight="1" x14ac:dyDescent="0.25">
      <c r="B36" s="94" t="s">
        <v>626</v>
      </c>
      <c r="C36" s="94"/>
    </row>
    <row r="37" spans="1:3" ht="16.5" customHeight="1" x14ac:dyDescent="0.25">
      <c r="B37" s="451" t="s">
        <v>412</v>
      </c>
      <c r="C37" s="94"/>
    </row>
    <row r="38" spans="1:3" s="63" customFormat="1" ht="16.5" customHeight="1" x14ac:dyDescent="0.25">
      <c r="A38" s="27"/>
      <c r="B38" s="94" t="s">
        <v>628</v>
      </c>
      <c r="C38" s="94"/>
    </row>
    <row r="39" spans="1:3" s="63" customFormat="1" ht="16.5" customHeight="1" x14ac:dyDescent="0.25">
      <c r="A39" s="27"/>
      <c r="B39" s="458"/>
      <c r="C39" s="27"/>
    </row>
    <row r="40" spans="1:3" ht="16.5" customHeight="1" x14ac:dyDescent="0.25">
      <c r="B40" s="362" t="s">
        <v>630</v>
      </c>
      <c r="C40" s="157"/>
    </row>
    <row r="41" spans="1:3" ht="16.5" customHeight="1" x14ac:dyDescent="0.25">
      <c r="B41" s="454" t="s">
        <v>436</v>
      </c>
      <c r="C41" s="139"/>
    </row>
    <row r="42" spans="1:3" ht="16.5" customHeight="1" x14ac:dyDescent="0.25">
      <c r="B42" s="141" t="s">
        <v>622</v>
      </c>
      <c r="C42" s="141"/>
    </row>
    <row r="43" spans="1:3" ht="16.5" customHeight="1" x14ac:dyDescent="0.25">
      <c r="B43" s="141" t="s">
        <v>621</v>
      </c>
      <c r="C43" s="141"/>
    </row>
    <row r="44" spans="1:3" ht="16.5" customHeight="1" x14ac:dyDescent="0.25">
      <c r="B44" s="141" t="s">
        <v>620</v>
      </c>
      <c r="C44" s="141"/>
    </row>
    <row r="45" spans="1:3" ht="16.5" customHeight="1" x14ac:dyDescent="0.25">
      <c r="B45" s="141" t="s">
        <v>619</v>
      </c>
      <c r="C45" s="158"/>
    </row>
    <row r="46" spans="1:3" ht="16.5" customHeight="1" x14ac:dyDescent="0.25">
      <c r="B46" s="141" t="s">
        <v>618</v>
      </c>
      <c r="C46" s="158"/>
    </row>
    <row r="47" spans="1:3" ht="16.5" customHeight="1" x14ac:dyDescent="0.25">
      <c r="B47" s="459" t="s">
        <v>524</v>
      </c>
      <c r="C47" s="158"/>
    </row>
    <row r="48" spans="1:3" ht="16.5" customHeight="1" x14ac:dyDescent="0.25">
      <c r="B48" s="66" t="s">
        <v>617</v>
      </c>
      <c r="C48" s="158"/>
    </row>
    <row r="49" spans="1:3" ht="16.5" customHeight="1" x14ac:dyDescent="0.25">
      <c r="B49" s="66" t="s">
        <v>616</v>
      </c>
      <c r="C49" s="158"/>
    </row>
    <row r="50" spans="1:3" s="63" customFormat="1" ht="16.5" customHeight="1" x14ac:dyDescent="0.25">
      <c r="A50" s="27"/>
      <c r="B50" s="66" t="s">
        <v>615</v>
      </c>
      <c r="C50" s="158"/>
    </row>
    <row r="51" spans="1:3" s="63" customFormat="1" ht="16.5" customHeight="1" x14ac:dyDescent="0.25">
      <c r="A51" s="27"/>
      <c r="B51" s="66" t="s">
        <v>614</v>
      </c>
      <c r="C51" s="158"/>
    </row>
    <row r="52" spans="1:3" s="63" customFormat="1" ht="16.5" customHeight="1" x14ac:dyDescent="0.25">
      <c r="A52" s="27"/>
      <c r="B52" s="460" t="s">
        <v>525</v>
      </c>
      <c r="C52" s="158"/>
    </row>
    <row r="53" spans="1:3" s="63" customFormat="1" ht="16.5" customHeight="1" x14ac:dyDescent="0.25">
      <c r="A53" s="27"/>
      <c r="B53" s="65" t="s">
        <v>613</v>
      </c>
      <c r="C53" s="158"/>
    </row>
    <row r="54" spans="1:3" ht="16.5" customHeight="1" x14ac:dyDescent="0.25">
      <c r="B54" s="65" t="s">
        <v>612</v>
      </c>
      <c r="C54" s="158"/>
    </row>
    <row r="55" spans="1:3" s="63" customFormat="1" ht="16.5" customHeight="1" x14ac:dyDescent="0.25">
      <c r="A55" s="27"/>
      <c r="B55" s="66" t="s">
        <v>611</v>
      </c>
      <c r="C55" s="158"/>
    </row>
    <row r="56" spans="1:3" s="63" customFormat="1" ht="16.5" customHeight="1" x14ac:dyDescent="0.25">
      <c r="A56" s="27"/>
      <c r="B56" s="65" t="s">
        <v>610</v>
      </c>
      <c r="C56" s="158"/>
    </row>
    <row r="57" spans="1:3" s="63" customFormat="1" ht="16.5" customHeight="1" x14ac:dyDescent="0.25">
      <c r="A57" s="27"/>
      <c r="B57" s="459" t="s">
        <v>706</v>
      </c>
      <c r="C57" s="158"/>
    </row>
    <row r="58" spans="1:3" s="63" customFormat="1" ht="16.5" customHeight="1" x14ac:dyDescent="0.25">
      <c r="A58" s="27"/>
      <c r="B58" s="65" t="s">
        <v>608</v>
      </c>
      <c r="C58" s="158"/>
    </row>
    <row r="59" spans="1:3" ht="16.5" customHeight="1" x14ac:dyDescent="0.25">
      <c r="B59" s="65" t="s">
        <v>609</v>
      </c>
      <c r="C59" s="72"/>
    </row>
    <row r="60" spans="1:3" s="63" customFormat="1" ht="16.5" customHeight="1" x14ac:dyDescent="0.25">
      <c r="A60" s="27"/>
      <c r="B60" s="459" t="s">
        <v>526</v>
      </c>
      <c r="C60" s="158"/>
    </row>
    <row r="61" spans="1:3" s="63" customFormat="1" ht="16.5" customHeight="1" x14ac:dyDescent="0.25">
      <c r="A61" s="27"/>
      <c r="B61" s="65" t="s">
        <v>607</v>
      </c>
      <c r="C61" s="72"/>
    </row>
    <row r="62" spans="1:3" s="63" customFormat="1" ht="16.5" customHeight="1" x14ac:dyDescent="0.25">
      <c r="A62" s="27"/>
      <c r="B62" s="65" t="s">
        <v>606</v>
      </c>
      <c r="C62" s="72"/>
    </row>
    <row r="63" spans="1:3" s="63" customFormat="1" ht="16.5" customHeight="1" x14ac:dyDescent="0.25">
      <c r="A63" s="27"/>
      <c r="B63" s="65" t="s">
        <v>605</v>
      </c>
      <c r="C63" s="72"/>
    </row>
    <row r="64" spans="1:3" s="63" customFormat="1" ht="16.5" customHeight="1" x14ac:dyDescent="0.25">
      <c r="A64" s="27"/>
      <c r="B64" s="459" t="s">
        <v>527</v>
      </c>
      <c r="C64" s="158"/>
    </row>
    <row r="65" spans="1:3" s="63" customFormat="1" ht="16.5" customHeight="1" x14ac:dyDescent="0.25">
      <c r="A65" s="27"/>
      <c r="B65" s="65" t="s">
        <v>604</v>
      </c>
      <c r="C65" s="72"/>
    </row>
    <row r="66" spans="1:3" s="63" customFormat="1" ht="16.5" customHeight="1" x14ac:dyDescent="0.25">
      <c r="A66" s="27"/>
      <c r="B66" s="65" t="s">
        <v>603</v>
      </c>
      <c r="C66" s="72"/>
    </row>
    <row r="67" spans="1:3" s="63" customFormat="1" ht="16.5" customHeight="1" x14ac:dyDescent="0.25">
      <c r="A67" s="27"/>
      <c r="B67" s="65" t="s">
        <v>602</v>
      </c>
      <c r="C67" s="72"/>
    </row>
    <row r="68" spans="1:3" s="63" customFormat="1" ht="16.5" customHeight="1" x14ac:dyDescent="0.25">
      <c r="A68" s="27"/>
      <c r="B68" s="65" t="s">
        <v>601</v>
      </c>
      <c r="C68" s="72"/>
    </row>
    <row r="69" spans="1:3" s="63" customFormat="1" ht="16.5" customHeight="1" x14ac:dyDescent="0.25">
      <c r="A69" s="27"/>
      <c r="B69" s="459" t="s">
        <v>528</v>
      </c>
      <c r="C69" s="158"/>
    </row>
    <row r="70" spans="1:3" s="63" customFormat="1" ht="16.5" customHeight="1" x14ac:dyDescent="0.25">
      <c r="A70" s="27"/>
      <c r="B70" s="65" t="s">
        <v>600</v>
      </c>
      <c r="C70" s="72"/>
    </row>
    <row r="71" spans="1:3" s="63" customFormat="1" ht="16.5" customHeight="1" x14ac:dyDescent="0.25">
      <c r="A71" s="27"/>
      <c r="B71" s="65" t="s">
        <v>599</v>
      </c>
      <c r="C71" s="72"/>
    </row>
    <row r="72" spans="1:3" s="63" customFormat="1" ht="16.5" customHeight="1" x14ac:dyDescent="0.25">
      <c r="A72" s="27"/>
      <c r="B72" s="65" t="s">
        <v>598</v>
      </c>
      <c r="C72" s="72"/>
    </row>
    <row r="73" spans="1:3" s="63" customFormat="1" ht="16.5" customHeight="1" x14ac:dyDescent="0.25">
      <c r="A73" s="27"/>
      <c r="B73" s="459" t="s">
        <v>529</v>
      </c>
      <c r="C73" s="158"/>
    </row>
    <row r="74" spans="1:3" s="63" customFormat="1" ht="16.5" customHeight="1" x14ac:dyDescent="0.25">
      <c r="A74" s="27"/>
      <c r="B74" s="65" t="s">
        <v>596</v>
      </c>
      <c r="C74" s="72"/>
    </row>
    <row r="75" spans="1:3" s="63" customFormat="1" ht="16.5" customHeight="1" x14ac:dyDescent="0.25">
      <c r="A75" s="27"/>
      <c r="B75" s="65" t="s">
        <v>597</v>
      </c>
      <c r="C75" s="72"/>
    </row>
    <row r="76" spans="1:3" s="63" customFormat="1" ht="16.5" customHeight="1" x14ac:dyDescent="0.25">
      <c r="A76" s="27"/>
      <c r="B76" s="65" t="s">
        <v>595</v>
      </c>
      <c r="C76" s="72"/>
    </row>
    <row r="77" spans="1:3" s="63" customFormat="1" ht="16.5" customHeight="1" x14ac:dyDescent="0.25">
      <c r="A77" s="27"/>
      <c r="B77" s="459" t="s">
        <v>530</v>
      </c>
      <c r="C77" s="158"/>
    </row>
    <row r="78" spans="1:3" s="63" customFormat="1" ht="16.5" customHeight="1" x14ac:dyDescent="0.25">
      <c r="A78" s="27"/>
      <c r="B78" s="65" t="s">
        <v>594</v>
      </c>
      <c r="C78" s="72"/>
    </row>
    <row r="79" spans="1:3" s="63" customFormat="1" ht="16.5" customHeight="1" x14ac:dyDescent="0.25">
      <c r="A79" s="27"/>
      <c r="B79" s="65" t="s">
        <v>593</v>
      </c>
      <c r="C79" s="72"/>
    </row>
    <row r="80" spans="1:3" s="63" customFormat="1" ht="16.5" customHeight="1" x14ac:dyDescent="0.25">
      <c r="A80" s="27"/>
      <c r="B80" s="65" t="s">
        <v>592</v>
      </c>
      <c r="C80" s="72"/>
    </row>
    <row r="81" spans="1:3" s="63" customFormat="1" ht="16.5" customHeight="1" x14ac:dyDescent="0.25">
      <c r="A81" s="27"/>
      <c r="B81" s="67" t="s">
        <v>591</v>
      </c>
      <c r="C81" s="159"/>
    </row>
    <row r="82" spans="1:3" s="63" customFormat="1" ht="16.5" customHeight="1" x14ac:dyDescent="0.25">
      <c r="A82" s="27"/>
      <c r="B82" s="461"/>
      <c r="C82" s="156"/>
    </row>
    <row r="83" spans="1:3" s="63" customFormat="1" ht="16.5" customHeight="1" x14ac:dyDescent="0.25">
      <c r="A83" s="27"/>
      <c r="B83" s="362" t="s">
        <v>531</v>
      </c>
      <c r="C83" s="157"/>
    </row>
    <row r="84" spans="1:3" s="63" customFormat="1" ht="16.5" customHeight="1" x14ac:dyDescent="0.25">
      <c r="A84" s="27"/>
      <c r="B84" s="459" t="s">
        <v>532</v>
      </c>
      <c r="C84" s="158"/>
    </row>
    <row r="85" spans="1:3" ht="16.5" customHeight="1" x14ac:dyDescent="0.25">
      <c r="B85" s="72" t="s">
        <v>590</v>
      </c>
      <c r="C85" s="72"/>
    </row>
    <row r="86" spans="1:3" ht="16.5" customHeight="1" x14ac:dyDescent="0.25">
      <c r="B86" s="72" t="s">
        <v>589</v>
      </c>
      <c r="C86" s="72"/>
    </row>
    <row r="87" spans="1:3" ht="16.5" customHeight="1" x14ac:dyDescent="0.25">
      <c r="B87" s="72" t="s">
        <v>588</v>
      </c>
      <c r="C87" s="72"/>
    </row>
    <row r="88" spans="1:3" ht="16.5" customHeight="1" x14ac:dyDescent="0.25">
      <c r="B88" s="72" t="s">
        <v>587</v>
      </c>
      <c r="C88" s="72"/>
    </row>
    <row r="89" spans="1:3" ht="16.5" customHeight="1" x14ac:dyDescent="0.25">
      <c r="B89" s="454" t="s">
        <v>533</v>
      </c>
      <c r="C89" s="89"/>
    </row>
    <row r="90" spans="1:3" ht="16.5" customHeight="1" x14ac:dyDescent="0.25">
      <c r="B90" s="72" t="s">
        <v>586</v>
      </c>
      <c r="C90" s="72"/>
    </row>
    <row r="91" spans="1:3" ht="16.5" customHeight="1" x14ac:dyDescent="0.25">
      <c r="B91" s="72" t="s">
        <v>585</v>
      </c>
      <c r="C91" s="72"/>
    </row>
    <row r="92" spans="1:3" ht="16.5" customHeight="1" x14ac:dyDescent="0.25">
      <c r="B92" s="72" t="s">
        <v>584</v>
      </c>
      <c r="C92" s="72"/>
    </row>
    <row r="93" spans="1:3" ht="16.5" customHeight="1" x14ac:dyDescent="0.25">
      <c r="B93" s="454" t="s">
        <v>534</v>
      </c>
      <c r="C93" s="89"/>
    </row>
    <row r="94" spans="1:3" ht="16.5" customHeight="1" x14ac:dyDescent="0.25">
      <c r="B94" s="72" t="s">
        <v>583</v>
      </c>
      <c r="C94" s="72"/>
    </row>
    <row r="95" spans="1:3" ht="16.5" customHeight="1" x14ac:dyDescent="0.25">
      <c r="B95" s="72"/>
      <c r="C95" s="72"/>
    </row>
    <row r="96" spans="1:3" ht="16.5" customHeight="1" x14ac:dyDescent="0.25">
      <c r="B96" s="360" t="s">
        <v>535</v>
      </c>
      <c r="C96" s="160"/>
    </row>
    <row r="97" spans="2:3" ht="16.5" customHeight="1" x14ac:dyDescent="0.25">
      <c r="B97" s="455" t="s">
        <v>650</v>
      </c>
      <c r="C97" s="77"/>
    </row>
    <row r="98" spans="2:3" ht="16.5" customHeight="1" x14ac:dyDescent="0.25">
      <c r="B98" s="72" t="s">
        <v>579</v>
      </c>
      <c r="C98" s="72"/>
    </row>
    <row r="99" spans="2:3" ht="16.5" customHeight="1" x14ac:dyDescent="0.25">
      <c r="B99" s="72" t="s">
        <v>580</v>
      </c>
      <c r="C99" s="72"/>
    </row>
    <row r="100" spans="2:3" ht="16.5" customHeight="1" x14ac:dyDescent="0.25">
      <c r="B100" s="72" t="s">
        <v>581</v>
      </c>
      <c r="C100" s="72"/>
    </row>
    <row r="101" spans="2:3" ht="16.5" customHeight="1" x14ac:dyDescent="0.25">
      <c r="B101" s="72" t="s">
        <v>582</v>
      </c>
      <c r="C101" s="72"/>
    </row>
    <row r="102" spans="2:3" ht="16.5" customHeight="1" x14ac:dyDescent="0.25">
      <c r="B102" s="88"/>
      <c r="C102" s="88"/>
    </row>
    <row r="103" spans="2:3" ht="16.5" customHeight="1" x14ac:dyDescent="0.25">
      <c r="B103" s="361" t="s">
        <v>536</v>
      </c>
      <c r="C103" s="161"/>
    </row>
    <row r="104" spans="2:3" ht="16.5" customHeight="1" x14ac:dyDescent="0.25">
      <c r="B104" s="455" t="s">
        <v>537</v>
      </c>
      <c r="C104" s="77"/>
    </row>
    <row r="105" spans="2:3" ht="16.5" customHeight="1" x14ac:dyDescent="0.25">
      <c r="B105" s="142" t="s">
        <v>576</v>
      </c>
      <c r="C105" s="162"/>
    </row>
    <row r="106" spans="2:3" ht="16.5" customHeight="1" x14ac:dyDescent="0.25">
      <c r="B106" s="142" t="s">
        <v>577</v>
      </c>
      <c r="C106" s="162"/>
    </row>
    <row r="107" spans="2:3" ht="16.5" customHeight="1" x14ac:dyDescent="0.25">
      <c r="B107" s="142" t="s">
        <v>578</v>
      </c>
      <c r="C107" s="162"/>
    </row>
    <row r="108" spans="2:3" ht="16.5" customHeight="1" x14ac:dyDescent="0.25">
      <c r="B108" s="455" t="s">
        <v>538</v>
      </c>
      <c r="C108" s="77"/>
    </row>
    <row r="109" spans="2:3" ht="16.5" customHeight="1" x14ac:dyDescent="0.25">
      <c r="B109" s="142" t="s">
        <v>574</v>
      </c>
      <c r="C109" s="162"/>
    </row>
    <row r="110" spans="2:3" ht="16.5" customHeight="1" x14ac:dyDescent="0.25">
      <c r="B110" s="142" t="s">
        <v>575</v>
      </c>
      <c r="C110" s="162"/>
    </row>
    <row r="111" spans="2:3" ht="16.5" customHeight="1" x14ac:dyDescent="0.25">
      <c r="B111" s="455" t="s">
        <v>539</v>
      </c>
      <c r="C111" s="77"/>
    </row>
    <row r="112" spans="2:3" ht="16.5" customHeight="1" x14ac:dyDescent="0.25">
      <c r="B112" s="142" t="s">
        <v>573</v>
      </c>
      <c r="C112" s="162"/>
    </row>
    <row r="113" spans="2:3" ht="16.5" customHeight="1" x14ac:dyDescent="0.25">
      <c r="B113" s="142" t="s">
        <v>572</v>
      </c>
      <c r="C113" s="162"/>
    </row>
    <row r="114" spans="2:3" ht="16.5" customHeight="1" x14ac:dyDescent="0.25">
      <c r="B114" s="455" t="s">
        <v>540</v>
      </c>
      <c r="C114" s="77"/>
    </row>
    <row r="115" spans="2:3" ht="16.5" customHeight="1" x14ac:dyDescent="0.25">
      <c r="B115" s="142" t="s">
        <v>643</v>
      </c>
      <c r="C115" s="162"/>
    </row>
    <row r="116" spans="2:3" ht="15" customHeight="1" x14ac:dyDescent="0.25">
      <c r="B116" s="88"/>
    </row>
    <row r="117" spans="2:3" ht="15" customHeight="1" x14ac:dyDescent="0.25">
      <c r="B117" s="361" t="s">
        <v>541</v>
      </c>
      <c r="C117" s="161"/>
    </row>
    <row r="118" spans="2:3" ht="15" customHeight="1" x14ac:dyDescent="0.25">
      <c r="B118" s="455" t="s">
        <v>542</v>
      </c>
      <c r="C118" s="77"/>
    </row>
    <row r="119" spans="2:3" ht="15" customHeight="1" x14ac:dyDescent="0.25">
      <c r="B119" s="142" t="s">
        <v>571</v>
      </c>
      <c r="C119" s="163"/>
    </row>
    <row r="120" spans="2:3" ht="15" customHeight="1" x14ac:dyDescent="0.25">
      <c r="B120" s="142" t="s">
        <v>570</v>
      </c>
      <c r="C120" s="163"/>
    </row>
    <row r="121" spans="2:3" ht="15" customHeight="1" x14ac:dyDescent="0.25">
      <c r="B121" s="142" t="s">
        <v>569</v>
      </c>
      <c r="C121" s="163"/>
    </row>
    <row r="122" spans="2:3" ht="15" customHeight="1" x14ac:dyDescent="0.25">
      <c r="B122" s="455" t="s">
        <v>543</v>
      </c>
      <c r="C122" s="77"/>
    </row>
    <row r="123" spans="2:3" ht="15" customHeight="1" x14ac:dyDescent="0.25">
      <c r="B123" s="142" t="s">
        <v>568</v>
      </c>
      <c r="C123" s="163"/>
    </row>
    <row r="124" spans="2:3" ht="15" customHeight="1" x14ac:dyDescent="0.25">
      <c r="B124" s="142" t="s">
        <v>567</v>
      </c>
      <c r="C124" s="163"/>
    </row>
    <row r="125" spans="2:3" ht="15" customHeight="1" x14ac:dyDescent="0.25">
      <c r="B125" s="142" t="s">
        <v>566</v>
      </c>
      <c r="C125" s="163"/>
    </row>
    <row r="126" spans="2:3" ht="15" customHeight="1" x14ac:dyDescent="0.25">
      <c r="B126" s="455" t="s">
        <v>788</v>
      </c>
      <c r="C126" s="77"/>
    </row>
    <row r="127" spans="2:3" ht="15" customHeight="1" x14ac:dyDescent="0.25">
      <c r="B127" s="142" t="s">
        <v>792</v>
      </c>
      <c r="C127" s="163"/>
    </row>
    <row r="128" spans="2:3" ht="15" customHeight="1" x14ac:dyDescent="0.25">
      <c r="B128" s="142" t="s">
        <v>793</v>
      </c>
      <c r="C128" s="163"/>
    </row>
    <row r="129" spans="2:3" ht="15" customHeight="1" x14ac:dyDescent="0.25">
      <c r="B129" s="142" t="s">
        <v>794</v>
      </c>
      <c r="C129" s="163"/>
    </row>
    <row r="130" spans="2:3" ht="15" customHeight="1" x14ac:dyDescent="0.25">
      <c r="B130" s="455" t="s">
        <v>544</v>
      </c>
      <c r="C130" s="77"/>
    </row>
    <row r="131" spans="2:3" ht="15" customHeight="1" x14ac:dyDescent="0.25">
      <c r="B131" s="142" t="s">
        <v>565</v>
      </c>
      <c r="C131" s="163"/>
    </row>
    <row r="132" spans="2:3" ht="15" customHeight="1" x14ac:dyDescent="0.25">
      <c r="B132" s="142" t="s">
        <v>564</v>
      </c>
      <c r="C132" s="163"/>
    </row>
    <row r="133" spans="2:3" ht="15" customHeight="1" x14ac:dyDescent="0.25">
      <c r="B133" s="142" t="s">
        <v>563</v>
      </c>
      <c r="C133" s="163"/>
    </row>
    <row r="134" spans="2:3" ht="15" customHeight="1" x14ac:dyDescent="0.25">
      <c r="B134" s="88"/>
    </row>
    <row r="135" spans="2:3" ht="15" customHeight="1" x14ac:dyDescent="0.25">
      <c r="B135" s="361" t="s">
        <v>545</v>
      </c>
      <c r="C135" s="17"/>
    </row>
    <row r="136" spans="2:3" ht="15" customHeight="1" x14ac:dyDescent="0.25">
      <c r="B136" s="455" t="s">
        <v>546</v>
      </c>
      <c r="C136" s="77"/>
    </row>
    <row r="137" spans="2:3" ht="15" customHeight="1" x14ac:dyDescent="0.25">
      <c r="B137" s="309" t="s">
        <v>562</v>
      </c>
      <c r="C137" s="164"/>
    </row>
    <row r="138" spans="2:3" ht="15" customHeight="1" x14ac:dyDescent="0.25">
      <c r="B138" s="309" t="s">
        <v>561</v>
      </c>
      <c r="C138" s="164"/>
    </row>
    <row r="139" spans="2:3" ht="15" customHeight="1" x14ac:dyDescent="0.25">
      <c r="B139" s="142" t="s">
        <v>560</v>
      </c>
      <c r="C139" s="163"/>
    </row>
    <row r="140" spans="2:3" ht="15" customHeight="1" x14ac:dyDescent="0.25">
      <c r="B140" s="455" t="s">
        <v>547</v>
      </c>
      <c r="C140" s="77"/>
    </row>
    <row r="141" spans="2:3" ht="15" customHeight="1" x14ac:dyDescent="0.25">
      <c r="B141" s="142" t="s">
        <v>557</v>
      </c>
      <c r="C141" s="163"/>
    </row>
    <row r="142" spans="2:3" ht="15" customHeight="1" x14ac:dyDescent="0.25">
      <c r="B142" s="142" t="s">
        <v>558</v>
      </c>
      <c r="C142" s="163"/>
    </row>
    <row r="143" spans="2:3" ht="15" customHeight="1" x14ac:dyDescent="0.25">
      <c r="B143" s="142" t="s">
        <v>559</v>
      </c>
      <c r="C143" s="163"/>
    </row>
    <row r="144" spans="2:3" ht="15" customHeight="1" x14ac:dyDescent="0.25">
      <c r="B144" s="88"/>
    </row>
    <row r="145" spans="2:3" ht="15.75" customHeight="1" x14ac:dyDescent="0.25">
      <c r="B145" s="361" t="s">
        <v>548</v>
      </c>
      <c r="C145" s="17"/>
    </row>
    <row r="146" spans="2:3" ht="15.75" customHeight="1" x14ac:dyDescent="0.25">
      <c r="B146" s="462" t="s">
        <v>413</v>
      </c>
    </row>
    <row r="147" spans="2:3" ht="15.75" customHeight="1" x14ac:dyDescent="0.25">
      <c r="B147" s="308" t="s">
        <v>554</v>
      </c>
      <c r="C147" s="165"/>
    </row>
    <row r="148" spans="2:3" ht="15" customHeight="1" x14ac:dyDescent="0.25">
      <c r="B148" s="308" t="s">
        <v>555</v>
      </c>
      <c r="C148" s="165"/>
    </row>
    <row r="149" spans="2:3" ht="15" customHeight="1" x14ac:dyDescent="0.25">
      <c r="B149" s="308" t="s">
        <v>556</v>
      </c>
      <c r="C149" s="165"/>
    </row>
    <row r="150" spans="2:3" ht="15" customHeight="1" x14ac:dyDescent="0.25">
      <c r="B150" s="88"/>
    </row>
    <row r="151" spans="2:3" ht="15" customHeight="1" x14ac:dyDescent="0.25">
      <c r="B151" s="361" t="s">
        <v>549</v>
      </c>
      <c r="C151" s="17"/>
    </row>
    <row r="152" spans="2:3" ht="15" customHeight="1" x14ac:dyDescent="0.25">
      <c r="B152" s="462" t="s">
        <v>414</v>
      </c>
    </row>
    <row r="153" spans="2:3" ht="15" customHeight="1" x14ac:dyDescent="0.25">
      <c r="B153" s="308" t="s">
        <v>550</v>
      </c>
      <c r="C153" s="165"/>
    </row>
    <row r="154" spans="2:3" x14ac:dyDescent="0.25">
      <c r="B154" s="308" t="s">
        <v>551</v>
      </c>
      <c r="C154" s="165"/>
    </row>
    <row r="155" spans="2:3" x14ac:dyDescent="0.25">
      <c r="B155" s="308" t="s">
        <v>552</v>
      </c>
      <c r="C155" s="165"/>
    </row>
    <row r="156" spans="2:3" x14ac:dyDescent="0.25">
      <c r="B156" s="308" t="s">
        <v>553</v>
      </c>
      <c r="C156" s="165"/>
    </row>
    <row r="157" spans="2:3" x14ac:dyDescent="0.25">
      <c r="B157" s="88"/>
    </row>
    <row r="158" spans="2:3" x14ac:dyDescent="0.25">
      <c r="B158" s="471" t="s">
        <v>672</v>
      </c>
      <c r="C158" s="108"/>
    </row>
    <row r="159" spans="2:3" x14ac:dyDescent="0.25">
      <c r="B159" s="107"/>
      <c r="C159" s="107"/>
    </row>
    <row r="160" spans="2:3" x14ac:dyDescent="0.25">
      <c r="B160" s="102"/>
      <c r="C160" s="102"/>
    </row>
  </sheetData>
  <hyperlinks>
    <hyperlink ref="B12" location="Q.1.1.1.1!A1" display="1.1.1.1 - IRCT publicados, por tipo                                                                                                                                                                          " xr:uid="{00000000-0004-0000-0000-000000000000}"/>
    <hyperlink ref="B13" location="Q.1.1.1.2!A1" display="1.1.1.2 - Convenções publicadas, por subtipo" xr:uid="{00000000-0004-0000-0000-000001000000}"/>
    <hyperlink ref="B14" location="Q.1.1.1.3!A1" display="1.1.1.3 - Trabalhadores potencialmente abrangidos por convenções                                " xr:uid="{00000000-0004-0000-0000-000002000000}"/>
    <hyperlink ref="B20" location="Q.2.1.1.1!A1" display="      2.1.1.1 - Temas identificados em convenções publicadas  anualmente                                                                                                                                                     " xr:uid="{00000000-0004-0000-0000-000003000000}"/>
    <hyperlink ref="B48" location="Q.2.3.2.1!A1" display="2.3.2.1 - Convenções com cláusulas sobre adaptabilidade, por tipo                                                                                                                                                                    " xr:uid="{00000000-0004-0000-0000-000004000000}"/>
    <hyperlink ref="B49" location="Q.2.3.2.2!A1" display="2.3.2.2 - Convenções com cláusulas sobre adaptabilidade, por subtipo                                                                                                                                                                    " xr:uid="{00000000-0004-0000-0000-000005000000}"/>
    <hyperlink ref="B50" location="Q.2.3.2.3!A1" display="2.3.2.3 - Evolução dos conteúdos sobre  adaptabilidade                                                                                                                                                              " xr:uid="{00000000-0004-0000-0000-000006000000}"/>
    <hyperlink ref="B51" location="Q.2.3.2.4!A1" display="2.3.2.4 - Convenções que regulam a adaptabilidade - valores máximos de PNT e período de referência" xr:uid="{00000000-0004-0000-0000-000007000000}"/>
    <hyperlink ref="B53" location="Q.2.3.3.1!A1" display="2.3.3.1 - Convenções com cláusulas sobre banco de horas, por tipo                                                                                                                                                              " xr:uid="{00000000-0004-0000-0000-000008000000}"/>
    <hyperlink ref="B54" location="Q.2.3.3.2!A1" display="2.3.3.2 - Convenções com cláusulas sobre banco de horas, por subtipo " xr:uid="{00000000-0004-0000-0000-000009000000}"/>
    <hyperlink ref="B55" location="Q.2.3.3.3!A1" display="2.3.3.3 - Evolução dos conteúdos sobre banco de horas                                                                                                                                         " xr:uid="{00000000-0004-0000-0000-00000A000000}"/>
    <hyperlink ref="B56" location="Q.2.3.3.4!A1" display="2.3.3.4 - Convenções que regulam o banco de horas, acréscimos e PNT                                                                                                                                                      " xr:uid="{00000000-0004-0000-0000-00000B000000}"/>
    <hyperlink ref="B58" location="Q.2.3.4.1!A1" display="2.3.4.1 - Convenções com cláusulas sobre adaptabilidade e/ou banco de horas, por tipo e subtipo  " xr:uid="{00000000-0004-0000-0000-00000C000000}"/>
    <hyperlink ref="B59" location="Q.2.3.4.2!A1" display="2.3.4.2 - Convenções com cláusulas sobre adaptabilidade e/ou banco de horas, por conteúdo desagregado" xr:uid="{00000000-0004-0000-0000-00000D000000}"/>
    <hyperlink ref="B61" location="Q.2.3.5.1!A1" display="2.3.5.1 -Convenções com cláusulas sobre horário concentrado, por tipo                                                                                                                                                                       " xr:uid="{00000000-0004-0000-0000-00000E000000}"/>
    <hyperlink ref="B62" location="Q.2.3.5.2!A1" display="2.3.5.2 - Convenções com cláusulas sobre horário concentrado, por subtipo                                                                                                                                                                       " xr:uid="{00000000-0004-0000-0000-00000F000000}"/>
    <hyperlink ref="B63" location="Q.2.3.5.3!A1" display="2.3.5.3 - Evolução dos conteúdos sobre horário concentrado" xr:uid="{00000000-0004-0000-0000-000010000000}"/>
    <hyperlink ref="B65" location="Q.2.3.6.1!A1" display="2.3.6.1 - Convenções com cláusulas sobre prevenção ou disponibilidade, por tipo                                                                                                                                                                      " xr:uid="{00000000-0004-0000-0000-000011000000}"/>
    <hyperlink ref="B66" location="Q.2.3.6.2!A1" display="2.3.6.2 - Convenções com cláusulas sobre prevenção ou disponibilidade, por subtipo " xr:uid="{00000000-0004-0000-0000-000012000000}"/>
    <hyperlink ref="B67" location="Q.2.3.6.3!A1" display="2.3.6.3 - Evolução dos conteúdos sobre prevenção ou disponibilidade" xr:uid="{00000000-0004-0000-0000-000013000000}"/>
    <hyperlink ref="B68" location="Q.2.3.6.4!A1" display="2.3.6.4 - Convenções que regulam a prevenção ou disponibilidade, por tópicos                                                                                                                                                                         " xr:uid="{00000000-0004-0000-0000-000014000000}"/>
    <hyperlink ref="B70" location="Q.2.3.7.1!A1" display="2.3.7.1 - Convenções com cláusulas sobre trabalho suplementar, por tipo                                                                                                                                                             " xr:uid="{00000000-0004-0000-0000-000015000000}"/>
    <hyperlink ref="B71" location="Q.2.3.7.2!A1" display="2.3.7.2 - Convenções com cláusulas sobre trabalho suplementar, por subtipo " xr:uid="{00000000-0004-0000-0000-000016000000}"/>
    <hyperlink ref="B72" location="Q.2.3.7.3!A1" display="2.3.7.3 - Evolução dos conteúdos sobre trabalho suplementar " xr:uid="{00000000-0004-0000-0000-000017000000}"/>
    <hyperlink ref="B74" location="Q.2.3.8.1!A1" display="2.3.8.1 - Convenções com cláusulas sobre horários flexíveis, por tipo " xr:uid="{00000000-0004-0000-0000-000018000000}"/>
    <hyperlink ref="B75" location="Q.2.3.8.2!A1" display="2.3.8.2 - Convenções com cláusulas sobre horários flexíveis, por subtipo " xr:uid="{00000000-0004-0000-0000-000019000000}"/>
    <hyperlink ref="B76" location="Q.2.3.8.3!A1" display="2.3.8.3 - Evolução dos conteúdos sobre horários flexíveis" xr:uid="{00000000-0004-0000-0000-00001A000000}"/>
    <hyperlink ref="B78" location="Q.2.3.9.1!A1" display="2.3.9.1 -Convenções com cláusulas sobre Isenção de horário de trabalho, por tipo                                                                                                                                                                       " xr:uid="{00000000-0004-0000-0000-00001B000000}"/>
    <hyperlink ref="B79" location="Q.2.3.9.2!A1" display="2.3.9.2 - Convenções com cláusulas sobre isenção de horário de trabalho, por subtipo                                                                                                                                                                       " xr:uid="{00000000-0004-0000-0000-00001C000000}"/>
    <hyperlink ref="B80" location="Q.2.3.9.3!A1" display="2.3.9.3 - Evolução dos conteúdos sobre isenção de horário de trabalho" xr:uid="{00000000-0004-0000-0000-00001D000000}"/>
    <hyperlink ref="B81" location="Q.2.3.9.4!A1" display="2.3.9.4 - Convenções que regulam isenção de horário de trabalho, por categoria de destinatário                                                                                                                                                                 " xr:uid="{00000000-0004-0000-0000-00001E000000}"/>
    <hyperlink ref="B8" location="'Nota Enquadr.'!A1" display="NOTA  DE  ENQUADRAMENTO" xr:uid="{00000000-0004-0000-0000-00001F000000}"/>
    <hyperlink ref="B85" location="Q.2.4.1.1!A1" display="2.4.1.1 - Convenções com cláusulas sobre formação profissional, por tipo                                                                                                                                                                          " xr:uid="{00000000-0004-0000-0000-000020000000}"/>
    <hyperlink ref="B86" location="Q.2.4.1.2!A1" display="2.4.1.2 - Convenções com cláusulas sobre formação profissional, por subtipo                                                                                                                                                                       " xr:uid="{00000000-0004-0000-0000-000021000000}"/>
    <hyperlink ref="B88" location="Q.2.4.1.4!A1" display="2.4.1.4 - Convenções que regulam sobre  formação profissional - alguns parâmetros" xr:uid="{00000000-0004-0000-0000-000022000000}"/>
    <hyperlink ref="B90" location="Q.2.4.2.1!A1" display="2.4.2.1 - Convenções com cláusulas sobre trabalhador-estudante, por tipo                                                                                                                                                                          " xr:uid="{00000000-0004-0000-0000-000023000000}"/>
    <hyperlink ref="B91" location="Q.2.4.2.2!A1" display="2.4.2.2 - Convenções com cláusulas sobre trabalhador-estudante, por subtipo" xr:uid="{00000000-0004-0000-0000-000024000000}"/>
    <hyperlink ref="B94" location="Q.2.4.3.1!A1" display="2.4.3.1 - Convenções com cláusulas sobre formação profissional e/ou trabalhador-estudante" xr:uid="{00000000-0004-0000-0000-000025000000}"/>
    <hyperlink ref="B98" location="Q.2.5.1.1!A1" display="2.5.1.1 - Convenções com cláusulas sobre atividade sindical,  por tipo                                                                                                                                                                       " xr:uid="{00000000-0004-0000-0000-000026000000}"/>
    <hyperlink ref="B99" location="Q.2.5.1.2!A1" display="2.5.1.2 - Convenções com cláusulas sobre atividade sindical, por subtipo                                                                                                                                                                       " xr:uid="{00000000-0004-0000-0000-000027000000}"/>
    <hyperlink ref="B100" location="Q.2.5.1.3!A1" display="2.5.1.3 - Evolução dos conteúdos sobre atividade sindical" xr:uid="{00000000-0004-0000-0000-000028000000}"/>
    <hyperlink ref="B101" location="Q.2.5.1.4!A1" display="2.5.1.4 - Convenções que regulam os direitos dos trabalhadores  no exercício da atividade sindical                                                                                                                                                          " xr:uid="{00000000-0004-0000-0000-000029000000}"/>
    <hyperlink ref="B87" location="Q.2.4.1.3!A1" display="2.4.1.3 - Evolução dos conteúdos sobre formação profissional" xr:uid="{00000000-0004-0000-0000-00002A000000}"/>
    <hyperlink ref="B92" location="Q.2.4.2.3!A1" display="2.4.2.3 - Evolução dos conteúdos sobre trabalhador-estudante" xr:uid="{00000000-0004-0000-0000-00002B000000}"/>
    <hyperlink ref="B26" location="Q.2.2.2.1!A1" display="2.2.2.1 - Âmbito pessoal  de aplicação das convenções   (adesão individual), por tipo" xr:uid="{00000000-0004-0000-0000-00002C000000}"/>
    <hyperlink ref="B29" location="Q.2.2.3.1!A1" display="2.2.3.1 - Períodos em que permaneceram em vigor as convenções, por período de eficácia" xr:uid="{00000000-0004-0000-0000-00002D000000}"/>
    <hyperlink ref="B30" location="Q.2.2.3.2!A1" display="2.2.3.2 - Convenções publicadas com cláusulas relativas a vigência  e/ou caducidade, por tipo e subtipo" xr:uid="{00000000-0004-0000-0000-00002E000000}"/>
    <hyperlink ref="B31" location="Q.2.2.3.3!A1" display="2.2.3.3 - Convenções publicadas com cláusulas sobre vigência, por prazo de duração" xr:uid="{00000000-0004-0000-0000-00002F000000}"/>
    <hyperlink ref="B32" location="Q.2.2.3.4!A1" display="2.2.3.4 - Convenções publicadas com cláusulas sobre sobrevigência e caducidade" xr:uid="{00000000-0004-0000-0000-000030000000}"/>
    <hyperlink ref="B35" location="Q.2.2.4.2!A1" display="2.2.4.2 - Cláusulas de articulação de várias convenções coletivas" xr:uid="{00000000-0004-0000-0000-000031000000}"/>
    <hyperlink ref="B36" location="Q.2.2.4.3!A1" display="2.2.4.3 - Evolução dos conteúdos sobre cláusulas de articulação" xr:uid="{00000000-0004-0000-0000-000032000000}"/>
    <hyperlink ref="B38" location="Q.2.2.4.5!A1" display="2.2.4.5 - Evolução dos conteúdos sobre disposições transitórias " xr:uid="{00000000-0004-0000-0000-000033000000}"/>
    <hyperlink ref="B27" location="Q.2.2.2.2!A1" display="2.2.2.2 - Âmbito pessoal  de aplicação das convenções   (adesão individual), por subtipo" xr:uid="{00000000-0004-0000-0000-000034000000}"/>
    <hyperlink ref="B105" location="Q.2.6.1.1!A1" display="2.6.1.1 - Convenções com cláusulas relativas a assédio moral, por tipo" xr:uid="{00000000-0004-0000-0000-000035000000}"/>
    <hyperlink ref="B106" location="Q.2.6.1.2!A1" display="2.6.1.2 - Convenções com cláusulas relativas a assédio moral, por subtipo" xr:uid="{00000000-0004-0000-0000-000036000000}"/>
    <hyperlink ref="B107" location="Q.2.6.1.3!A1" display="2.6.1.3 - Evolução dos conteúdos sobre assédio moral" xr:uid="{00000000-0004-0000-0000-000037000000}"/>
    <hyperlink ref="B109" location="Q.2.6.2.1!A1" display="2.6.2.1 - Convenções com cláusulas relativas a igualdade e não discriminação, por tipo" xr:uid="{00000000-0004-0000-0000-000038000000}"/>
    <hyperlink ref="B110" location="Q.2.6.2.2!A1" display="2.6.2.2 -Convenções com cláusulas relativas a igualdade e não discriminação, por subtipo" xr:uid="{00000000-0004-0000-0000-000039000000}"/>
    <hyperlink ref="B112" location="Q.2.6.3.1!A1" display="2.6.3.1 - Convenções com cláusulas relativas a parentalidade, por tipo" xr:uid="{00000000-0004-0000-0000-00003A000000}"/>
    <hyperlink ref="B113" location="Q.2.6.3.2!A1" display="2.6.3.2 - Convenções com cláusulas relativas a parentalidade, por subtipo" xr:uid="{00000000-0004-0000-0000-00003B000000}"/>
    <hyperlink ref="B115" location="Q.2.6.4.1!A1" display="2.6.4.1 - Conciliação da vida familiar e profissional e gestão dos tempos de trabalho" xr:uid="{00000000-0004-0000-0000-00003C000000}"/>
    <hyperlink ref="B42" location="Q.2.3.1.1!A1" display="            2.3.1.1 - Convenções que regulam limites máximos do PNT (tempo completo), por tipo " xr:uid="{00000000-0004-0000-0000-00003D000000}"/>
    <hyperlink ref="B43" location="Q.2.3.1.2!A1" display="            2.3.1.2 - Convenções que regulam limites máximos do PNT (tempo completo), por subtipo" xr:uid="{00000000-0004-0000-0000-00003E000000}"/>
    <hyperlink ref="B44" location="Q.2.3.1.3!A1" display="            2.3.1.3 - Convenções que regulam a duração do período anual de férias, por tipo" xr:uid="{00000000-0004-0000-0000-00003F000000}"/>
    <hyperlink ref="B45" location="Q.2.3.1.4!A1" display="            2.3.1.4 - Convenções que regulam a duração do período anual de férias, por subtipo" xr:uid="{00000000-0004-0000-0000-000040000000}"/>
    <hyperlink ref="B46" location="Q.2.3.1.5!A1" display="            2.3.1.5 - Convenções que regulam férias, por número de dias, com e sem majoração " xr:uid="{00000000-0004-0000-0000-000041000000}"/>
    <hyperlink ref="B137" location="Q.2.8.1.1!A1" display="2.8.1.1 -  Convenções publicadas com cláusulas relativas a teletrabalho,  por tipo" xr:uid="{00000000-0004-0000-0000-000042000000}"/>
    <hyperlink ref="B138" location="Q.2.8.1.2!A1" display="2.8.1.2 -  Convenções publicadas com cláusulas relativas a teletrabalho,  por subtipo" xr:uid="{00000000-0004-0000-0000-000043000000}"/>
    <hyperlink ref="B139" location="Q.2.8.1.3!A1" display="2.8.1.3 -  Evolução dos conteúdos sobre teletrabalho" xr:uid="{00000000-0004-0000-0000-000044000000}"/>
    <hyperlink ref="B141" location="Q.2.8.2.1!A1" display="2.8.2.1 -  Convenções publicadas com cláusulas relativas ao direito à desconexão,  por tipo" xr:uid="{00000000-0004-0000-0000-000045000000}"/>
    <hyperlink ref="B142" location="Q.2.8.2.2!A1" display="2.8.2.2 -  Convenções publicadas com cláusulas relativas ao direito à desconexão,  por subtipo" xr:uid="{00000000-0004-0000-0000-000046000000}"/>
    <hyperlink ref="B143" location="Q.2.8.2.3!A1" display="2.8.2.3 -  Evolução dos conteúdos sobre direito à desconexão" xr:uid="{00000000-0004-0000-0000-000047000000}"/>
    <hyperlink ref="B119" location="Q.2.7.1.1!A1" display="2.7.1.1 - Convenções publicadas com cláusulas relativas a direitos de personalidade,  por tipo" xr:uid="{00000000-0004-0000-0000-000048000000}"/>
    <hyperlink ref="B120" location="Q.2.7.1.2!A1" display="2.7.1.2 - Convenções publicadas com cláusulas relativas a direitos de personalidade,  por subtipo" xr:uid="{00000000-0004-0000-0000-000049000000}"/>
    <hyperlink ref="B121" location="Q.2.7.1.3!A1" display="2.7.1.3 - Evolução dos conteúdos sobre direitos de personalidade" xr:uid="{00000000-0004-0000-0000-00004A000000}"/>
    <hyperlink ref="B123" location="Q.2.7.2.1!A1" display="2.7.2.1 - Convenções publicadas com cláusulas relativas a meios de comunicação eletrónica,  por tipo" xr:uid="{00000000-0004-0000-0000-00004B000000}"/>
    <hyperlink ref="B124" location="Q.2.7.2.2!A1" display="2.7.2.2 - Convenções publicadas com cláusulas relativas a meios de comunicação eletrónica,  por subtipo" xr:uid="{00000000-0004-0000-0000-00004C000000}"/>
    <hyperlink ref="B125" location="Q.2.7.2.3!A1" display="2.7.2.3 - Evolução dos conteúdos sobre meios de comunicação eletrónica" xr:uid="{00000000-0004-0000-0000-00004D000000}"/>
    <hyperlink ref="B127" location="Q.2.7.3.1!A1" display="2.7.3.1 - Convenções publicadas com cláusulas relativas a meios de vigilância eletrónica,  por tipo" xr:uid="{00000000-0004-0000-0000-00004E000000}"/>
    <hyperlink ref="B128" location="Q.2.7.3.2!A1" display="2.7.3.2 - Convenções publicadas com cláusulas relativas a meios de vigilância eletrónica,  por subtipo" xr:uid="{00000000-0004-0000-0000-00004F000000}"/>
    <hyperlink ref="B129" location="Q.2.7.3.3!A1" display="2.7.3.3 - Evolução dos conteúdos sobre meios de vigilância eletrónica" xr:uid="{00000000-0004-0000-0000-000050000000}"/>
    <hyperlink ref="B131" location="Q.2.7.4.1!A1" display="2.7.4.1 - Convenções publicadas com cláusulas relativas a processo individual e dados de trabalhadores, por tipo" xr:uid="{00000000-0004-0000-0000-000051000000}"/>
    <hyperlink ref="B132" location="Q.2.7.4.2!A1" display="2.7.4.2 - Convenções publicadas com cláusulas relativas a processo individual e dados de trabalhadores, por subtipo" xr:uid="{00000000-0004-0000-0000-000052000000}"/>
    <hyperlink ref="B133" location="Q.2.7.4.3!A1" display="2.7.4.3 - Evolução dos conteúdos sobre processo individual e dados de trabalhadores e de outros " xr:uid="{00000000-0004-0000-0000-000053000000}"/>
    <hyperlink ref="B147" location="Q.2.9.1.1!A1" display="2.9.1.1 - Convenções publicadas com cláusulas relativas a avaliação de desempenho, por tipo" xr:uid="{00000000-0004-0000-0000-000054000000}"/>
    <hyperlink ref="B148" location="Q.2.9.1.2!A1" display="2.9.1.2 - Convenções publicadas com cláusulas relativas a avaliação de desempenho, por subtipo" xr:uid="{00000000-0004-0000-0000-000055000000}"/>
    <hyperlink ref="B149" location="Q.2.9.1.3!A1" display="2.9.1.3 - Evolução dos conteúdos sobre avaliação de desempenho" xr:uid="{00000000-0004-0000-0000-000056000000}"/>
    <hyperlink ref="B153" location="Q.2.10.1.1!A1" display="2.10.1.1 - Convenções publicadas com cláusulas relativas a apoios sociais complementares,  por tipo" xr:uid="{00000000-0004-0000-0000-000057000000}"/>
    <hyperlink ref="B154" location="Q.2.10.1.2!A1" display="2.10.1.2 - Convenções publicadas com cláusulas relativas a apoios sociais complementares,  por subtipo" xr:uid="{00000000-0004-0000-0000-000058000000}"/>
    <hyperlink ref="B155" location="Q.2.10.1.3!A1" display="2.10.1.3 - Evolução dos conteúdos sobre apoios sociais complementares" xr:uid="{00000000-0004-0000-0000-000059000000}"/>
    <hyperlink ref="B156" location="Q.2.10.1.4!A1" display="2.10.1.4 - Convenções que abordam apoios sociais complementares, por subtemas" xr:uid="{00000000-0004-0000-0000-00005A000000}"/>
    <hyperlink ref="B15" location="Q.1.1.1.4!A1" display="1.1.1.4 - Remuneração base convencional média e máxima, por CAE                             " xr:uid="{00000000-0004-0000-0000-00005B000000}"/>
    <hyperlink ref="B24" location="Q.2.2.1.1!A1" display="            2.2.1.1 - Âmbito geográfico - repartição territorial" xr:uid="{00000000-0004-0000-0000-00005C000000}"/>
    <hyperlink ref="B34" location="Q.2.2.4.1!A1" display="            2.2.4.1 - Convenções que regulam cláusulas de articulação, por tipo e subtipo" xr:uid="{00000000-0004-0000-0000-00005D000000}"/>
    <hyperlink ref="B37" location="Q.2.2.4.4!A1" display="            2.2.4.4 - Convenções que regulam disposições transitórias, por tipo e subtipo" xr:uid="{00000000-0004-0000-0000-00005E000000}"/>
    <hyperlink ref="B158" location="Glossário!A1" display="2.10.1.4 - Convenções que abordam apoios sociais complementares, por subtemas" xr:uid="{00000000-0004-0000-0000-00005F000000}"/>
  </hyperlinks>
  <pageMargins left="0.70866141732283472" right="0.70866141732283472" top="0.35433070866141736" bottom="0.35433070866141736" header="0.19685039370078741" footer="0.11811023622047245"/>
  <pageSetup paperSize="9" scale="54"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L17"/>
  <sheetViews>
    <sheetView showGridLines="0" workbookViewId="0">
      <selection activeCell="Q19" sqref="Q19"/>
    </sheetView>
  </sheetViews>
  <sheetFormatPr defaultColWidth="9.140625" defaultRowHeight="14.25" x14ac:dyDescent="0.2"/>
  <cols>
    <col min="1" max="1" width="10.42578125" style="2" customWidth="1"/>
    <col min="2" max="2" width="31.28515625" style="2" customWidth="1"/>
    <col min="3" max="14" width="8.7109375" style="2" customWidth="1"/>
    <col min="15" max="16384" width="9.140625" style="2"/>
  </cols>
  <sheetData>
    <row r="2" spans="2:12" ht="24" customHeight="1" x14ac:dyDescent="0.2">
      <c r="B2" s="599" t="s">
        <v>645</v>
      </c>
      <c r="C2" s="599"/>
      <c r="D2" s="599"/>
      <c r="E2" s="599"/>
      <c r="F2" s="599"/>
      <c r="G2" s="599"/>
      <c r="H2" s="599"/>
      <c r="I2" s="599"/>
      <c r="J2" s="599"/>
      <c r="K2" s="599"/>
    </row>
    <row r="3" spans="2:12" ht="24" customHeight="1" x14ac:dyDescent="0.2">
      <c r="B3" s="599" t="s">
        <v>419</v>
      </c>
      <c r="C3" s="599"/>
      <c r="D3" s="599"/>
      <c r="E3" s="599"/>
      <c r="F3" s="599"/>
      <c r="G3" s="599"/>
      <c r="H3" s="599"/>
      <c r="I3" s="599"/>
      <c r="J3" s="599"/>
      <c r="K3" s="599"/>
    </row>
    <row r="4" spans="2:12" ht="35.25" customHeight="1" x14ac:dyDescent="0.2">
      <c r="B4" s="632" t="s">
        <v>421</v>
      </c>
      <c r="C4" s="632"/>
      <c r="D4" s="632"/>
      <c r="E4" s="632"/>
      <c r="F4" s="632"/>
      <c r="G4" s="632"/>
      <c r="H4" s="632"/>
      <c r="I4" s="632"/>
      <c r="J4" s="632"/>
      <c r="K4" s="632"/>
    </row>
    <row r="5" spans="2:12" ht="6.75" customHeight="1" x14ac:dyDescent="0.25">
      <c r="B5" s="7"/>
      <c r="C5"/>
      <c r="D5"/>
      <c r="E5"/>
      <c r="F5"/>
      <c r="G5"/>
    </row>
    <row r="6" spans="2:12" ht="30" customHeight="1" x14ac:dyDescent="0.2">
      <c r="B6" s="602" t="s">
        <v>825</v>
      </c>
      <c r="C6" s="603"/>
      <c r="D6" s="603"/>
      <c r="E6" s="603"/>
      <c r="F6" s="603"/>
      <c r="G6" s="603"/>
      <c r="H6" s="603"/>
      <c r="I6" s="603"/>
      <c r="J6" s="603"/>
      <c r="K6" s="603"/>
      <c r="L6" s="604"/>
    </row>
    <row r="7" spans="2:12" ht="30" customHeight="1" x14ac:dyDescent="0.2">
      <c r="B7" s="199" t="s">
        <v>36</v>
      </c>
      <c r="C7" s="10">
        <v>2015</v>
      </c>
      <c r="D7" s="10">
        <v>2016</v>
      </c>
      <c r="E7" s="10">
        <v>2017</v>
      </c>
      <c r="F7" s="10">
        <v>2018</v>
      </c>
      <c r="G7" s="10">
        <v>2019</v>
      </c>
      <c r="H7" s="10">
        <v>2020</v>
      </c>
      <c r="I7" s="10">
        <v>2021</v>
      </c>
      <c r="J7" s="10">
        <v>2022</v>
      </c>
      <c r="K7" s="10">
        <v>2023</v>
      </c>
      <c r="L7" s="10">
        <v>2024</v>
      </c>
    </row>
    <row r="8" spans="2:12" ht="30" customHeight="1" x14ac:dyDescent="0.2">
      <c r="B8" s="200" t="s">
        <v>0</v>
      </c>
      <c r="C8" s="13">
        <v>0</v>
      </c>
      <c r="D8" s="13">
        <v>2</v>
      </c>
      <c r="E8" s="168">
        <v>7</v>
      </c>
      <c r="F8" s="168">
        <v>8</v>
      </c>
      <c r="G8" s="13">
        <v>10</v>
      </c>
      <c r="H8" s="13">
        <v>2</v>
      </c>
      <c r="I8" s="13">
        <v>6</v>
      </c>
      <c r="J8" s="13">
        <v>2</v>
      </c>
      <c r="K8" s="13">
        <v>4</v>
      </c>
      <c r="L8" s="13">
        <v>7</v>
      </c>
    </row>
    <row r="9" spans="2:12" ht="30" customHeight="1" x14ac:dyDescent="0.2">
      <c r="B9" s="174" t="s">
        <v>52</v>
      </c>
      <c r="C9" s="13">
        <v>6</v>
      </c>
      <c r="D9" s="13">
        <v>6</v>
      </c>
      <c r="E9" s="168">
        <v>8</v>
      </c>
      <c r="F9" s="168">
        <v>6</v>
      </c>
      <c r="G9" s="13">
        <v>3</v>
      </c>
      <c r="H9" s="13">
        <v>6</v>
      </c>
      <c r="I9" s="13">
        <v>3</v>
      </c>
      <c r="J9" s="13">
        <v>8</v>
      </c>
      <c r="K9" s="13">
        <v>14</v>
      </c>
      <c r="L9" s="13">
        <v>12</v>
      </c>
    </row>
    <row r="10" spans="2:12" ht="30" customHeight="1" x14ac:dyDescent="0.2">
      <c r="B10" s="174" t="s">
        <v>53</v>
      </c>
      <c r="C10" s="13">
        <v>5</v>
      </c>
      <c r="D10" s="13">
        <v>1</v>
      </c>
      <c r="E10" s="168">
        <v>3</v>
      </c>
      <c r="F10" s="168">
        <v>7</v>
      </c>
      <c r="G10" s="13">
        <v>3</v>
      </c>
      <c r="H10" s="13">
        <v>5</v>
      </c>
      <c r="I10" s="13">
        <v>6</v>
      </c>
      <c r="J10" s="13">
        <v>5</v>
      </c>
      <c r="K10" s="13">
        <v>7</v>
      </c>
      <c r="L10" s="13">
        <v>29</v>
      </c>
    </row>
    <row r="11" spans="2:12" ht="30" customHeight="1" thickBot="1" x14ac:dyDescent="0.25">
      <c r="B11" s="201" t="s">
        <v>1</v>
      </c>
      <c r="C11" s="25">
        <f t="shared" ref="C11:F11" si="0">SUM(C8:C10)</f>
        <v>11</v>
      </c>
      <c r="D11" s="25">
        <f t="shared" si="0"/>
        <v>9</v>
      </c>
      <c r="E11" s="25">
        <f t="shared" si="0"/>
        <v>18</v>
      </c>
      <c r="F11" s="25">
        <f t="shared" si="0"/>
        <v>21</v>
      </c>
      <c r="G11" s="196">
        <f t="shared" ref="G11:L11" si="1">SUM(G8:G10)</f>
        <v>16</v>
      </c>
      <c r="H11" s="196">
        <f t="shared" si="1"/>
        <v>13</v>
      </c>
      <c r="I11" s="196">
        <f t="shared" si="1"/>
        <v>15</v>
      </c>
      <c r="J11" s="196">
        <f t="shared" si="1"/>
        <v>15</v>
      </c>
      <c r="K11" s="196">
        <f t="shared" si="1"/>
        <v>25</v>
      </c>
      <c r="L11" s="196">
        <f t="shared" si="1"/>
        <v>48</v>
      </c>
    </row>
    <row r="12" spans="2:12" ht="30" customHeight="1" thickTop="1" x14ac:dyDescent="0.2">
      <c r="B12" s="30" t="s">
        <v>290</v>
      </c>
      <c r="C12" s="197" t="s">
        <v>38</v>
      </c>
      <c r="D12" s="197" t="s">
        <v>39</v>
      </c>
      <c r="E12" s="197" t="s">
        <v>40</v>
      </c>
      <c r="F12" s="197" t="s">
        <v>41</v>
      </c>
      <c r="G12" s="198">
        <v>240</v>
      </c>
      <c r="H12" s="198">
        <v>169</v>
      </c>
      <c r="I12" s="198">
        <v>208</v>
      </c>
      <c r="J12" s="198">
        <v>240</v>
      </c>
      <c r="K12" s="198">
        <v>299</v>
      </c>
      <c r="L12" s="198">
        <v>293</v>
      </c>
    </row>
    <row r="13" spans="2:12" ht="30" customHeight="1" x14ac:dyDescent="0.2">
      <c r="B13" s="13" t="s">
        <v>139</v>
      </c>
      <c r="C13" s="98">
        <f t="shared" ref="C13:G13" si="2">C11/C12</f>
        <v>7.9710144927536225E-2</v>
      </c>
      <c r="D13" s="98">
        <f t="shared" si="2"/>
        <v>6.1643835616438353E-2</v>
      </c>
      <c r="E13" s="98">
        <f t="shared" si="2"/>
        <v>8.6538461538461536E-2</v>
      </c>
      <c r="F13" s="98">
        <f t="shared" si="2"/>
        <v>9.5454545454545459E-2</v>
      </c>
      <c r="G13" s="98">
        <f t="shared" si="2"/>
        <v>6.6666666666666666E-2</v>
      </c>
      <c r="H13" s="98">
        <f t="shared" ref="H13" si="3">H11/H12</f>
        <v>7.6923076923076927E-2</v>
      </c>
      <c r="I13" s="98">
        <f t="shared" ref="I13:J13" si="4">I11/I12</f>
        <v>7.2115384615384609E-2</v>
      </c>
      <c r="J13" s="98">
        <f t="shared" si="4"/>
        <v>6.25E-2</v>
      </c>
      <c r="K13" s="98">
        <f t="shared" ref="K13:L13" si="5">K11/K12</f>
        <v>8.3612040133779264E-2</v>
      </c>
      <c r="L13" s="98">
        <f t="shared" si="5"/>
        <v>0.16382252559726962</v>
      </c>
    </row>
    <row r="14" spans="2:12" ht="15" x14ac:dyDescent="0.25">
      <c r="B14" s="1" t="s">
        <v>728</v>
      </c>
      <c r="C14"/>
      <c r="D14"/>
      <c r="E14"/>
      <c r="F14"/>
      <c r="G14"/>
    </row>
    <row r="17" spans="2:2" x14ac:dyDescent="0.2">
      <c r="B17" s="2" t="s">
        <v>15</v>
      </c>
    </row>
  </sheetData>
  <mergeCells count="4">
    <mergeCell ref="B3:K3"/>
    <mergeCell ref="B2:K2"/>
    <mergeCell ref="B4:K4"/>
    <mergeCell ref="B6:L6"/>
  </mergeCells>
  <pageMargins left="0.7" right="0.7" top="0.75" bottom="0.75" header="0.3" footer="0.3"/>
  <ignoredErrors>
    <ignoredError sqref="G12:H12 C11:L11" formulaRange="1"/>
    <ignoredError sqref="C12:F12" numberStoredAsText="1" formulaRange="1"/>
  </ignoredError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M16"/>
  <sheetViews>
    <sheetView showGridLines="0" zoomScaleNormal="100" workbookViewId="0">
      <selection activeCell="O12" sqref="O12"/>
    </sheetView>
  </sheetViews>
  <sheetFormatPr defaultRowHeight="15" x14ac:dyDescent="0.25"/>
  <cols>
    <col min="2" max="2" width="32.7109375" customWidth="1"/>
    <col min="3" max="4" width="9.85546875" customWidth="1"/>
    <col min="5" max="5" width="10" customWidth="1"/>
    <col min="6" max="6" width="9.85546875" customWidth="1"/>
    <col min="7" max="7" width="9.7109375" customWidth="1"/>
  </cols>
  <sheetData>
    <row r="2" spans="2:13" ht="24" customHeight="1" x14ac:dyDescent="0.25">
      <c r="B2" s="599" t="s">
        <v>645</v>
      </c>
      <c r="C2" s="599"/>
      <c r="D2" s="599"/>
      <c r="E2" s="599"/>
      <c r="F2" s="599"/>
      <c r="G2" s="599"/>
      <c r="H2" s="599"/>
      <c r="I2" s="599"/>
      <c r="J2" s="599"/>
      <c r="K2" s="599"/>
    </row>
    <row r="3" spans="2:13" ht="21" customHeight="1" x14ac:dyDescent="0.25">
      <c r="B3" s="599" t="s">
        <v>422</v>
      </c>
      <c r="C3" s="599"/>
      <c r="D3" s="599"/>
      <c r="E3" s="599"/>
      <c r="F3" s="599"/>
      <c r="G3" s="599"/>
      <c r="H3" s="599"/>
      <c r="I3" s="599"/>
      <c r="J3" s="599"/>
      <c r="K3" s="599"/>
    </row>
    <row r="4" spans="2:13" ht="33.75" customHeight="1" x14ac:dyDescent="0.25">
      <c r="B4" s="634" t="s">
        <v>423</v>
      </c>
      <c r="C4" s="634"/>
      <c r="D4" s="634"/>
      <c r="E4" s="634"/>
      <c r="F4" s="634"/>
      <c r="G4" s="634"/>
      <c r="H4" s="634"/>
      <c r="I4" s="634"/>
      <c r="J4" s="634"/>
      <c r="K4" s="634"/>
      <c r="M4" t="s">
        <v>15</v>
      </c>
    </row>
    <row r="5" spans="2:13" ht="6" customHeight="1" x14ac:dyDescent="0.25">
      <c r="B5" s="633"/>
      <c r="C5" s="633"/>
      <c r="D5" s="633"/>
      <c r="E5" s="633"/>
      <c r="F5" s="633"/>
      <c r="G5" s="633"/>
    </row>
    <row r="6" spans="2:13" ht="33.75" customHeight="1" x14ac:dyDescent="0.25">
      <c r="B6" s="635" t="s">
        <v>704</v>
      </c>
      <c r="C6" s="636"/>
      <c r="D6" s="636"/>
      <c r="E6" s="636"/>
      <c r="F6" s="636"/>
      <c r="G6" s="636"/>
      <c r="H6" s="636"/>
      <c r="I6" s="636"/>
      <c r="J6" s="636"/>
      <c r="K6" s="636"/>
      <c r="L6" s="637"/>
    </row>
    <row r="7" spans="2:13" ht="36.75" customHeight="1" x14ac:dyDescent="0.25">
      <c r="B7" s="203" t="s">
        <v>291</v>
      </c>
      <c r="C7" s="203">
        <v>2015</v>
      </c>
      <c r="D7" s="203">
        <v>2016</v>
      </c>
      <c r="E7" s="203">
        <v>2017</v>
      </c>
      <c r="F7" s="203">
        <v>2018</v>
      </c>
      <c r="G7" s="199">
        <v>2019</v>
      </c>
      <c r="H7" s="199">
        <v>2020</v>
      </c>
      <c r="I7" s="199">
        <v>2021</v>
      </c>
      <c r="J7" s="199">
        <v>2022</v>
      </c>
      <c r="K7" s="199">
        <v>2023</v>
      </c>
      <c r="L7" s="199">
        <v>2024</v>
      </c>
    </row>
    <row r="8" spans="2:13" ht="30" customHeight="1" x14ac:dyDescent="0.25">
      <c r="B8" s="204" t="s">
        <v>189</v>
      </c>
      <c r="C8" s="205">
        <v>30</v>
      </c>
      <c r="D8" s="205">
        <v>27</v>
      </c>
      <c r="E8" s="205">
        <v>42</v>
      </c>
      <c r="F8" s="173">
        <v>49</v>
      </c>
      <c r="G8" s="206">
        <v>57</v>
      </c>
      <c r="H8" s="206">
        <v>29</v>
      </c>
      <c r="I8" s="206">
        <v>55</v>
      </c>
      <c r="J8" s="206">
        <v>57</v>
      </c>
      <c r="K8" s="206">
        <v>83</v>
      </c>
      <c r="L8" s="206">
        <v>87</v>
      </c>
    </row>
    <row r="9" spans="2:13" ht="30" customHeight="1" x14ac:dyDescent="0.25">
      <c r="B9" s="204" t="s">
        <v>190</v>
      </c>
      <c r="C9" s="173">
        <v>44</v>
      </c>
      <c r="D9" s="173">
        <v>63</v>
      </c>
      <c r="E9" s="173">
        <v>75</v>
      </c>
      <c r="F9" s="173">
        <v>69</v>
      </c>
      <c r="G9" s="9">
        <v>86</v>
      </c>
      <c r="H9" s="9">
        <v>80</v>
      </c>
      <c r="I9" s="9">
        <v>78</v>
      </c>
      <c r="J9" s="9">
        <v>75</v>
      </c>
      <c r="K9" s="9">
        <v>106</v>
      </c>
      <c r="L9" s="544">
        <v>124</v>
      </c>
    </row>
    <row r="10" spans="2:13" ht="30" customHeight="1" x14ac:dyDescent="0.25">
      <c r="B10" s="204" t="s">
        <v>191</v>
      </c>
      <c r="C10" s="173">
        <v>17</v>
      </c>
      <c r="D10" s="173">
        <v>15</v>
      </c>
      <c r="E10" s="173">
        <v>27</v>
      </c>
      <c r="F10" s="173">
        <v>20</v>
      </c>
      <c r="G10" s="9">
        <v>34</v>
      </c>
      <c r="H10" s="9">
        <v>21</v>
      </c>
      <c r="I10" s="9">
        <v>33</v>
      </c>
      <c r="J10" s="9">
        <v>75</v>
      </c>
      <c r="K10" s="9">
        <v>45</v>
      </c>
      <c r="L10" s="544">
        <v>26</v>
      </c>
    </row>
    <row r="11" spans="2:13" ht="30" customHeight="1" x14ac:dyDescent="0.25">
      <c r="B11" s="204" t="s">
        <v>192</v>
      </c>
      <c r="C11" s="173">
        <v>25</v>
      </c>
      <c r="D11" s="173">
        <v>21</v>
      </c>
      <c r="E11" s="173">
        <v>29</v>
      </c>
      <c r="F11" s="173">
        <v>15</v>
      </c>
      <c r="G11" s="9">
        <v>3</v>
      </c>
      <c r="H11" s="9">
        <v>7</v>
      </c>
      <c r="I11" s="9">
        <v>9</v>
      </c>
      <c r="J11" s="9">
        <v>10</v>
      </c>
      <c r="K11" s="9">
        <v>27</v>
      </c>
      <c r="L11" s="544">
        <v>29</v>
      </c>
    </row>
    <row r="12" spans="2:13" ht="30" customHeight="1" x14ac:dyDescent="0.25">
      <c r="B12" s="207" t="s">
        <v>193</v>
      </c>
      <c r="C12" s="173">
        <v>11</v>
      </c>
      <c r="D12" s="173">
        <v>2</v>
      </c>
      <c r="E12" s="173">
        <v>13</v>
      </c>
      <c r="F12" s="173">
        <v>26</v>
      </c>
      <c r="G12" s="9">
        <v>14</v>
      </c>
      <c r="H12" s="9">
        <v>12</v>
      </c>
      <c r="I12" s="9">
        <v>9</v>
      </c>
      <c r="J12" s="9">
        <v>6</v>
      </c>
      <c r="K12" s="9">
        <v>14</v>
      </c>
      <c r="L12" s="544">
        <v>8</v>
      </c>
    </row>
    <row r="13" spans="2:13" ht="30" customHeight="1" thickBot="1" x14ac:dyDescent="0.3">
      <c r="B13" s="208" t="s">
        <v>1</v>
      </c>
      <c r="C13" s="209">
        <v>127</v>
      </c>
      <c r="D13" s="210">
        <v>128</v>
      </c>
      <c r="E13" s="210">
        <v>186</v>
      </c>
      <c r="F13" s="210">
        <v>179</v>
      </c>
      <c r="G13" s="211">
        <v>194</v>
      </c>
      <c r="H13" s="211">
        <v>149</v>
      </c>
      <c r="I13" s="211">
        <v>184</v>
      </c>
      <c r="J13" s="211">
        <v>223</v>
      </c>
      <c r="K13" s="211">
        <v>275</v>
      </c>
      <c r="L13" s="211">
        <v>274</v>
      </c>
    </row>
    <row r="14" spans="2:13" ht="30" customHeight="1" thickTop="1" x14ac:dyDescent="0.25">
      <c r="B14" s="202" t="s">
        <v>305</v>
      </c>
      <c r="C14" s="202">
        <v>138</v>
      </c>
      <c r="D14" s="212">
        <v>146</v>
      </c>
      <c r="E14" s="212">
        <v>208</v>
      </c>
      <c r="F14" s="213" t="s">
        <v>41</v>
      </c>
      <c r="G14" s="202">
        <v>240</v>
      </c>
      <c r="H14" s="202">
        <v>169</v>
      </c>
      <c r="I14" s="202">
        <v>208</v>
      </c>
      <c r="J14" s="202">
        <v>240</v>
      </c>
      <c r="K14" s="202">
        <v>299</v>
      </c>
      <c r="L14" s="202">
        <v>293</v>
      </c>
    </row>
    <row r="15" spans="2:13" ht="30" customHeight="1" x14ac:dyDescent="0.25">
      <c r="B15" s="13" t="s">
        <v>18</v>
      </c>
      <c r="C15" s="14">
        <f t="shared" ref="C15" si="0">C13/C14</f>
        <v>0.92028985507246375</v>
      </c>
      <c r="D15" s="14">
        <f t="shared" ref="D15" si="1">D13/D14</f>
        <v>0.87671232876712324</v>
      </c>
      <c r="E15" s="14">
        <f t="shared" ref="E15" si="2">E13/E14</f>
        <v>0.89423076923076927</v>
      </c>
      <c r="F15" s="14">
        <f t="shared" ref="F15" si="3">F13/F14</f>
        <v>0.8136363636363636</v>
      </c>
      <c r="G15" s="14">
        <f t="shared" ref="G15:H15" si="4">G13/G14</f>
        <v>0.80833333333333335</v>
      </c>
      <c r="H15" s="14">
        <f t="shared" si="4"/>
        <v>0.88165680473372776</v>
      </c>
      <c r="I15" s="14">
        <f t="shared" ref="I15:J15" si="5">I13/I14</f>
        <v>0.88461538461538458</v>
      </c>
      <c r="J15" s="14">
        <f t="shared" si="5"/>
        <v>0.9291666666666667</v>
      </c>
      <c r="K15" s="14">
        <f t="shared" ref="K15:L15" si="6">K13/K14</f>
        <v>0.91973244147157196</v>
      </c>
      <c r="L15" s="14">
        <f t="shared" si="6"/>
        <v>0.93515358361774747</v>
      </c>
    </row>
    <row r="16" spans="2:13" ht="30" customHeight="1" x14ac:dyDescent="0.25">
      <c r="B16" s="82" t="s">
        <v>725</v>
      </c>
      <c r="C16" s="79"/>
      <c r="D16" s="79"/>
      <c r="E16" s="79"/>
      <c r="F16" s="79"/>
      <c r="G16" s="79"/>
    </row>
  </sheetData>
  <mergeCells count="5">
    <mergeCell ref="B5:G5"/>
    <mergeCell ref="B4:K4"/>
    <mergeCell ref="B2:K2"/>
    <mergeCell ref="B3:K3"/>
    <mergeCell ref="B6:L6"/>
  </mergeCells>
  <pageMargins left="0.7" right="0.7" top="0.75" bottom="0.75" header="0.3" footer="0.3"/>
  <pageSetup paperSize="9" orientation="portrait" r:id="rId1"/>
  <ignoredErrors>
    <ignoredError sqref="F14"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L18"/>
  <sheetViews>
    <sheetView showGridLines="0" zoomScaleNormal="100" workbookViewId="0"/>
  </sheetViews>
  <sheetFormatPr defaultRowHeight="15" x14ac:dyDescent="0.25"/>
  <cols>
    <col min="2" max="2" width="32.42578125" customWidth="1"/>
    <col min="10" max="10" width="9.7109375" customWidth="1"/>
  </cols>
  <sheetData>
    <row r="2" spans="2:12" x14ac:dyDescent="0.25">
      <c r="B2" s="599" t="s">
        <v>645</v>
      </c>
      <c r="C2" s="599"/>
      <c r="D2" s="599"/>
      <c r="E2" s="599"/>
      <c r="F2" s="599"/>
      <c r="G2" s="599"/>
      <c r="H2" s="599"/>
      <c r="I2" s="599"/>
      <c r="J2" s="599"/>
      <c r="K2" s="599"/>
    </row>
    <row r="3" spans="2:12" ht="20.45" customHeight="1" x14ac:dyDescent="0.25">
      <c r="B3" s="638" t="s">
        <v>422</v>
      </c>
      <c r="C3" s="638"/>
      <c r="D3" s="638"/>
      <c r="E3" s="638"/>
      <c r="F3" s="638"/>
      <c r="G3" s="638"/>
      <c r="H3" s="638"/>
      <c r="I3" s="638"/>
      <c r="J3" s="638"/>
      <c r="K3" s="638"/>
    </row>
    <row r="4" spans="2:12" ht="37.5" customHeight="1" x14ac:dyDescent="0.25">
      <c r="B4" s="634" t="s">
        <v>424</v>
      </c>
      <c r="C4" s="634"/>
      <c r="D4" s="634"/>
      <c r="E4" s="634"/>
      <c r="F4" s="634"/>
      <c r="G4" s="634"/>
      <c r="H4" s="634"/>
      <c r="I4" s="634"/>
      <c r="J4" s="634"/>
      <c r="K4" s="634"/>
    </row>
    <row r="5" spans="2:12" ht="10.5" customHeight="1" x14ac:dyDescent="0.25">
      <c r="B5" s="80"/>
      <c r="C5" s="80"/>
      <c r="D5" s="80"/>
      <c r="E5" s="80"/>
      <c r="F5" s="80"/>
    </row>
    <row r="6" spans="2:12" ht="30" customHeight="1" x14ac:dyDescent="0.25">
      <c r="B6" s="639" t="s">
        <v>339</v>
      </c>
      <c r="C6" s="640"/>
      <c r="D6" s="640"/>
      <c r="E6" s="640"/>
      <c r="F6" s="640"/>
      <c r="G6" s="640"/>
      <c r="H6" s="640"/>
      <c r="I6" s="640"/>
      <c r="J6" s="640"/>
      <c r="K6" s="640"/>
      <c r="L6" s="641"/>
    </row>
    <row r="7" spans="2:12" ht="30" customHeight="1" thickBot="1" x14ac:dyDescent="0.3">
      <c r="B7" s="214" t="s">
        <v>37</v>
      </c>
      <c r="C7" s="215">
        <v>2015</v>
      </c>
      <c r="D7" s="216">
        <v>2016</v>
      </c>
      <c r="E7" s="216">
        <v>2017</v>
      </c>
      <c r="F7" s="217">
        <v>2018</v>
      </c>
      <c r="G7" s="218">
        <v>2019</v>
      </c>
      <c r="H7" s="218">
        <v>2020</v>
      </c>
      <c r="I7" s="218">
        <v>2021</v>
      </c>
      <c r="J7" s="218">
        <v>2022</v>
      </c>
      <c r="K7" s="218">
        <v>2023</v>
      </c>
      <c r="L7" s="218">
        <v>2024</v>
      </c>
    </row>
    <row r="8" spans="2:12" ht="30" customHeight="1" x14ac:dyDescent="0.25">
      <c r="B8" s="200" t="s">
        <v>5</v>
      </c>
      <c r="C8" s="202">
        <v>14</v>
      </c>
      <c r="D8" s="188">
        <v>14</v>
      </c>
      <c r="E8" s="188">
        <v>12</v>
      </c>
      <c r="F8" s="202">
        <v>20</v>
      </c>
      <c r="G8" s="202">
        <v>16</v>
      </c>
      <c r="H8" s="202">
        <v>7</v>
      </c>
      <c r="I8" s="202">
        <v>14</v>
      </c>
      <c r="J8" s="202">
        <v>23</v>
      </c>
      <c r="K8" s="202">
        <v>14</v>
      </c>
      <c r="L8" s="202">
        <v>21</v>
      </c>
    </row>
    <row r="9" spans="2:12" ht="30" customHeight="1" x14ac:dyDescent="0.25">
      <c r="B9" s="174" t="s">
        <v>2</v>
      </c>
      <c r="C9" s="13">
        <v>44</v>
      </c>
      <c r="D9" s="206">
        <v>37</v>
      </c>
      <c r="E9" s="206">
        <v>61</v>
      </c>
      <c r="F9" s="13">
        <v>60</v>
      </c>
      <c r="G9" s="13">
        <v>71</v>
      </c>
      <c r="H9" s="13">
        <v>71</v>
      </c>
      <c r="I9" s="13">
        <v>82</v>
      </c>
      <c r="J9" s="13">
        <v>78</v>
      </c>
      <c r="K9" s="13">
        <v>94</v>
      </c>
      <c r="L9" s="13">
        <v>112</v>
      </c>
    </row>
    <row r="10" spans="2:12" ht="30" customHeight="1" x14ac:dyDescent="0.25">
      <c r="B10" s="225" t="s">
        <v>3</v>
      </c>
      <c r="C10" s="226">
        <v>57</v>
      </c>
      <c r="D10" s="227">
        <v>38</v>
      </c>
      <c r="E10" s="227">
        <v>47</v>
      </c>
      <c r="F10" s="226">
        <v>46</v>
      </c>
      <c r="G10" s="226">
        <v>62</v>
      </c>
      <c r="H10" s="226">
        <v>51</v>
      </c>
      <c r="I10" s="226">
        <v>70</v>
      </c>
      <c r="J10" s="226">
        <v>69</v>
      </c>
      <c r="K10" s="226">
        <v>67</v>
      </c>
      <c r="L10" s="226">
        <v>89</v>
      </c>
    </row>
    <row r="11" spans="2:12" ht="24" customHeight="1" x14ac:dyDescent="0.25">
      <c r="B11" s="228" t="s">
        <v>36</v>
      </c>
      <c r="C11" s="229"/>
      <c r="D11" s="230"/>
      <c r="E11" s="230"/>
      <c r="F11" s="231"/>
      <c r="G11" s="232"/>
      <c r="H11" s="232"/>
      <c r="I11" s="232"/>
      <c r="J11" s="232"/>
      <c r="K11" s="232"/>
      <c r="L11" s="548"/>
    </row>
    <row r="12" spans="2:12" ht="30" customHeight="1" x14ac:dyDescent="0.25">
      <c r="B12" s="200" t="s">
        <v>0</v>
      </c>
      <c r="C12" s="202">
        <v>9</v>
      </c>
      <c r="D12" s="202">
        <v>18</v>
      </c>
      <c r="E12" s="202">
        <v>22</v>
      </c>
      <c r="F12" s="202">
        <v>37</v>
      </c>
      <c r="G12" s="202">
        <v>45</v>
      </c>
      <c r="H12" s="202">
        <v>20</v>
      </c>
      <c r="I12" s="202">
        <v>23</v>
      </c>
      <c r="J12" s="202">
        <v>16</v>
      </c>
      <c r="K12" s="202">
        <v>24</v>
      </c>
      <c r="L12" s="202">
        <v>19</v>
      </c>
    </row>
    <row r="13" spans="2:12" ht="30" customHeight="1" x14ac:dyDescent="0.25">
      <c r="B13" s="174" t="s">
        <v>52</v>
      </c>
      <c r="C13" s="13">
        <v>73</v>
      </c>
      <c r="D13" s="13">
        <v>43</v>
      </c>
      <c r="E13" s="13">
        <v>61</v>
      </c>
      <c r="F13" s="13">
        <v>46</v>
      </c>
      <c r="G13" s="13">
        <v>71</v>
      </c>
      <c r="H13" s="13">
        <v>74</v>
      </c>
      <c r="I13" s="13">
        <v>96</v>
      </c>
      <c r="J13" s="13">
        <v>117</v>
      </c>
      <c r="K13" s="13">
        <v>94</v>
      </c>
      <c r="L13" s="13">
        <v>112</v>
      </c>
    </row>
    <row r="14" spans="2:12" ht="30" customHeight="1" thickBot="1" x14ac:dyDescent="0.3">
      <c r="B14" s="219" t="s">
        <v>53</v>
      </c>
      <c r="C14" s="220">
        <v>33</v>
      </c>
      <c r="D14" s="220">
        <v>28</v>
      </c>
      <c r="E14" s="220">
        <v>37</v>
      </c>
      <c r="F14" s="220">
        <v>43</v>
      </c>
      <c r="G14" s="220">
        <v>33</v>
      </c>
      <c r="H14" s="220">
        <v>35</v>
      </c>
      <c r="I14" s="220">
        <v>47</v>
      </c>
      <c r="J14" s="220">
        <v>37</v>
      </c>
      <c r="K14" s="220">
        <v>57</v>
      </c>
      <c r="L14" s="220">
        <v>91</v>
      </c>
    </row>
    <row r="15" spans="2:12" ht="30" customHeight="1" thickBot="1" x14ac:dyDescent="0.3">
      <c r="B15" s="233" t="s">
        <v>1</v>
      </c>
      <c r="C15" s="201">
        <v>115</v>
      </c>
      <c r="D15" s="234">
        <v>89</v>
      </c>
      <c r="E15" s="234">
        <v>120</v>
      </c>
      <c r="F15" s="201">
        <f>SUM(F8:F10)</f>
        <v>126</v>
      </c>
      <c r="G15" s="201">
        <v>149</v>
      </c>
      <c r="H15" s="201">
        <v>129</v>
      </c>
      <c r="I15" s="201">
        <v>166</v>
      </c>
      <c r="J15" s="201">
        <f>SUM(J12:J14)</f>
        <v>170</v>
      </c>
      <c r="K15" s="201">
        <f>SUM(K12:K14)</f>
        <v>175</v>
      </c>
      <c r="L15" s="201">
        <v>222</v>
      </c>
    </row>
    <row r="16" spans="2:12" ht="30" customHeight="1" thickTop="1" x14ac:dyDescent="0.25">
      <c r="B16" s="202" t="s">
        <v>305</v>
      </c>
      <c r="C16" s="221">
        <v>138</v>
      </c>
      <c r="D16" s="222">
        <v>146</v>
      </c>
      <c r="E16" s="222">
        <v>208</v>
      </c>
      <c r="F16" s="223" t="s">
        <v>41</v>
      </c>
      <c r="G16" s="224">
        <v>240</v>
      </c>
      <c r="H16" s="224">
        <v>169</v>
      </c>
      <c r="I16" s="224">
        <v>208</v>
      </c>
      <c r="J16" s="224">
        <v>240</v>
      </c>
      <c r="K16" s="224">
        <v>299</v>
      </c>
      <c r="L16" s="224">
        <v>293</v>
      </c>
    </row>
    <row r="17" spans="2:12" ht="30" customHeight="1" x14ac:dyDescent="0.25">
      <c r="B17" s="13" t="s">
        <v>18</v>
      </c>
      <c r="C17" s="97">
        <f t="shared" ref="C17:G17" si="0">C15/C16</f>
        <v>0.83333333333333337</v>
      </c>
      <c r="D17" s="97">
        <f t="shared" si="0"/>
        <v>0.6095890410958904</v>
      </c>
      <c r="E17" s="97">
        <f t="shared" si="0"/>
        <v>0.57692307692307687</v>
      </c>
      <c r="F17" s="97">
        <f t="shared" si="0"/>
        <v>0.57272727272727275</v>
      </c>
      <c r="G17" s="14">
        <f t="shared" si="0"/>
        <v>0.62083333333333335</v>
      </c>
      <c r="H17" s="14">
        <f t="shared" ref="H17" si="1">H15/H16</f>
        <v>0.76331360946745563</v>
      </c>
      <c r="I17" s="14">
        <f t="shared" ref="I17:J17" si="2">I15/I16</f>
        <v>0.79807692307692313</v>
      </c>
      <c r="J17" s="14">
        <f t="shared" si="2"/>
        <v>0.70833333333333337</v>
      </c>
      <c r="K17" s="14">
        <f t="shared" ref="K17:L17" si="3">K15/K16</f>
        <v>0.5852842809364549</v>
      </c>
      <c r="L17" s="14">
        <f t="shared" si="3"/>
        <v>0.75767918088737196</v>
      </c>
    </row>
    <row r="18" spans="2:12" ht="15.75" customHeight="1" x14ac:dyDescent="0.25">
      <c r="B18" s="81" t="s">
        <v>725</v>
      </c>
    </row>
  </sheetData>
  <mergeCells count="4">
    <mergeCell ref="B4:K4"/>
    <mergeCell ref="B3:K3"/>
    <mergeCell ref="B2:K2"/>
    <mergeCell ref="B6:L6"/>
  </mergeCells>
  <pageMargins left="0.7" right="0.7" top="0.75" bottom="0.75" header="0.3" footer="0.3"/>
  <pageSetup paperSize="9" orientation="portrait" r:id="rId1"/>
  <ignoredErrors>
    <ignoredError sqref="F15" formulaRange="1"/>
    <ignoredError sqref="F16" numberStoredAsText="1"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N20"/>
  <sheetViews>
    <sheetView showGridLines="0" zoomScaleNormal="100" workbookViewId="0">
      <selection activeCell="O10" sqref="O10"/>
    </sheetView>
  </sheetViews>
  <sheetFormatPr defaultRowHeight="15" x14ac:dyDescent="0.25"/>
  <cols>
    <col min="1" max="1" width="10.7109375" customWidth="1"/>
    <col min="2" max="2" width="33" customWidth="1"/>
    <col min="3" max="5" width="10" customWidth="1"/>
    <col min="6" max="7" width="10.140625" customWidth="1"/>
  </cols>
  <sheetData>
    <row r="2" spans="2:14" ht="19.5" customHeight="1" x14ac:dyDescent="0.25">
      <c r="B2" s="599" t="s">
        <v>645</v>
      </c>
      <c r="C2" s="599"/>
      <c r="D2" s="599"/>
      <c r="E2" s="599"/>
      <c r="F2" s="599"/>
      <c r="G2" s="599"/>
      <c r="H2" s="599"/>
      <c r="I2" s="599"/>
      <c r="J2" s="599"/>
      <c r="K2" s="599"/>
      <c r="N2" s="83"/>
    </row>
    <row r="3" spans="2:14" ht="21.6" customHeight="1" x14ac:dyDescent="0.25">
      <c r="B3" s="599" t="s">
        <v>422</v>
      </c>
      <c r="C3" s="599"/>
      <c r="D3" s="599"/>
      <c r="E3" s="599"/>
      <c r="F3" s="599"/>
      <c r="G3" s="599"/>
      <c r="H3" s="599"/>
      <c r="I3" s="599"/>
      <c r="J3" s="599"/>
      <c r="K3" s="599"/>
      <c r="N3" s="83"/>
    </row>
    <row r="4" spans="2:14" ht="36.75" customHeight="1" x14ac:dyDescent="0.25">
      <c r="B4" s="632" t="s">
        <v>425</v>
      </c>
      <c r="C4" s="632"/>
      <c r="D4" s="632"/>
      <c r="E4" s="632"/>
      <c r="F4" s="632"/>
      <c r="G4" s="632"/>
      <c r="H4" s="632"/>
      <c r="I4" s="632"/>
      <c r="J4" s="632"/>
      <c r="K4" s="632"/>
    </row>
    <row r="5" spans="2:14" ht="10.5" customHeight="1" x14ac:dyDescent="0.25">
      <c r="B5" s="79"/>
      <c r="C5" s="79"/>
      <c r="D5" s="79"/>
      <c r="E5" s="79"/>
      <c r="F5" s="79"/>
      <c r="G5" s="79"/>
    </row>
    <row r="6" spans="2:14" ht="30" customHeight="1" x14ac:dyDescent="0.25">
      <c r="B6" s="639" t="s">
        <v>292</v>
      </c>
      <c r="C6" s="640"/>
      <c r="D6" s="640"/>
      <c r="E6" s="640"/>
      <c r="F6" s="640"/>
      <c r="G6" s="640"/>
      <c r="H6" s="640"/>
      <c r="I6" s="640"/>
      <c r="J6" s="640"/>
      <c r="K6" s="640"/>
      <c r="L6" s="641"/>
    </row>
    <row r="7" spans="2:14" ht="30" customHeight="1" thickBot="1" x14ac:dyDescent="0.3">
      <c r="B7" s="367" t="s">
        <v>826</v>
      </c>
      <c r="C7" s="214">
        <v>2015</v>
      </c>
      <c r="D7" s="367">
        <v>2016</v>
      </c>
      <c r="E7" s="367">
        <v>2017</v>
      </c>
      <c r="F7" s="367">
        <v>2018</v>
      </c>
      <c r="G7" s="367">
        <v>2019</v>
      </c>
      <c r="H7" s="367">
        <v>2020</v>
      </c>
      <c r="I7" s="367">
        <v>2021</v>
      </c>
      <c r="J7" s="367">
        <v>2022</v>
      </c>
      <c r="K7" s="367">
        <v>2023</v>
      </c>
      <c r="L7" s="367">
        <v>2024</v>
      </c>
    </row>
    <row r="8" spans="2:14" ht="30" customHeight="1" x14ac:dyDescent="0.25">
      <c r="B8" s="200" t="s">
        <v>207</v>
      </c>
      <c r="C8" s="202">
        <v>27</v>
      </c>
      <c r="D8" s="202">
        <v>19</v>
      </c>
      <c r="E8" s="202">
        <v>19</v>
      </c>
      <c r="F8" s="202">
        <v>27</v>
      </c>
      <c r="G8" s="202">
        <v>22</v>
      </c>
      <c r="H8" s="202">
        <v>13</v>
      </c>
      <c r="I8" s="202">
        <v>26</v>
      </c>
      <c r="J8" s="202">
        <v>21</v>
      </c>
      <c r="K8" s="202">
        <v>31</v>
      </c>
      <c r="L8" s="577">
        <v>30</v>
      </c>
    </row>
    <row r="9" spans="2:14" ht="30" customHeight="1" x14ac:dyDescent="0.25">
      <c r="B9" s="174" t="s">
        <v>194</v>
      </c>
      <c r="C9" s="13">
        <v>40</v>
      </c>
      <c r="D9" s="13">
        <v>37</v>
      </c>
      <c r="E9" s="13">
        <v>57</v>
      </c>
      <c r="F9" s="13">
        <v>54</v>
      </c>
      <c r="G9" s="13">
        <v>59</v>
      </c>
      <c r="H9" s="13">
        <v>45</v>
      </c>
      <c r="I9" s="13">
        <v>57</v>
      </c>
      <c r="J9" s="13">
        <v>47</v>
      </c>
      <c r="K9" s="13">
        <v>57</v>
      </c>
      <c r="L9" s="577">
        <v>64</v>
      </c>
    </row>
    <row r="10" spans="2:14" ht="30" customHeight="1" x14ac:dyDescent="0.25">
      <c r="B10" s="174" t="s">
        <v>195</v>
      </c>
      <c r="C10" s="13">
        <v>16</v>
      </c>
      <c r="D10" s="13">
        <v>19</v>
      </c>
      <c r="E10" s="13">
        <v>15</v>
      </c>
      <c r="F10" s="13">
        <v>24</v>
      </c>
      <c r="G10" s="13">
        <v>24</v>
      </c>
      <c r="H10" s="13">
        <v>12</v>
      </c>
      <c r="I10" s="13">
        <v>19</v>
      </c>
      <c r="J10" s="13">
        <v>22</v>
      </c>
      <c r="K10" s="13">
        <v>23</v>
      </c>
      <c r="L10" s="577">
        <v>40</v>
      </c>
    </row>
    <row r="11" spans="2:14" ht="30" customHeight="1" x14ac:dyDescent="0.25">
      <c r="B11" s="370" t="s">
        <v>197</v>
      </c>
      <c r="C11" s="180">
        <v>6</v>
      </c>
      <c r="D11" s="13">
        <v>5</v>
      </c>
      <c r="E11" s="13">
        <v>4</v>
      </c>
      <c r="F11" s="13">
        <v>7</v>
      </c>
      <c r="G11" s="13">
        <v>5</v>
      </c>
      <c r="H11" s="13">
        <v>4</v>
      </c>
      <c r="I11" s="13">
        <v>14</v>
      </c>
      <c r="J11" s="13">
        <v>3</v>
      </c>
      <c r="K11" s="13">
        <v>13</v>
      </c>
      <c r="L11" s="577">
        <v>5</v>
      </c>
    </row>
    <row r="12" spans="2:14" ht="30" customHeight="1" x14ac:dyDescent="0.25">
      <c r="B12" s="370" t="s">
        <v>196</v>
      </c>
      <c r="C12" s="180">
        <v>6</v>
      </c>
      <c r="D12" s="13">
        <v>3</v>
      </c>
      <c r="E12" s="13">
        <v>9</v>
      </c>
      <c r="F12" s="13">
        <v>7</v>
      </c>
      <c r="G12" s="13">
        <v>15</v>
      </c>
      <c r="H12" s="13">
        <v>25</v>
      </c>
      <c r="I12" s="13">
        <v>6</v>
      </c>
      <c r="J12" s="13">
        <v>19</v>
      </c>
      <c r="K12" s="13">
        <v>17</v>
      </c>
      <c r="L12" s="577">
        <v>23</v>
      </c>
      <c r="N12" t="s">
        <v>15</v>
      </c>
    </row>
    <row r="13" spans="2:14" ht="30" customHeight="1" x14ac:dyDescent="0.25">
      <c r="B13" s="174" t="s">
        <v>84</v>
      </c>
      <c r="C13" s="13">
        <v>4</v>
      </c>
      <c r="D13" s="13">
        <v>0</v>
      </c>
      <c r="E13" s="13">
        <v>3</v>
      </c>
      <c r="F13" s="13">
        <v>2</v>
      </c>
      <c r="G13" s="13">
        <v>4</v>
      </c>
      <c r="H13" s="13">
        <v>5</v>
      </c>
      <c r="I13" s="13">
        <v>8</v>
      </c>
      <c r="J13" s="13" t="s">
        <v>731</v>
      </c>
      <c r="K13" s="13">
        <v>8</v>
      </c>
      <c r="L13" s="577">
        <v>3</v>
      </c>
    </row>
    <row r="14" spans="2:14" ht="30" customHeight="1" thickBot="1" x14ac:dyDescent="0.3">
      <c r="B14" s="368" t="s">
        <v>1</v>
      </c>
      <c r="C14" s="196">
        <v>99</v>
      </c>
      <c r="D14" s="25">
        <v>83</v>
      </c>
      <c r="E14" s="25">
        <v>107</v>
      </c>
      <c r="F14" s="369">
        <v>121</v>
      </c>
      <c r="G14" s="196">
        <v>129</v>
      </c>
      <c r="H14" s="196">
        <v>104</v>
      </c>
      <c r="I14" s="196">
        <v>130</v>
      </c>
      <c r="J14" s="196">
        <v>117</v>
      </c>
      <c r="K14" s="196">
        <v>149</v>
      </c>
      <c r="L14" s="196">
        <v>165</v>
      </c>
    </row>
    <row r="15" spans="2:14" ht="30" customHeight="1" thickTop="1" x14ac:dyDescent="0.25">
      <c r="B15" s="202" t="s">
        <v>305</v>
      </c>
      <c r="C15" s="202">
        <v>138</v>
      </c>
      <c r="D15" s="212">
        <v>146</v>
      </c>
      <c r="E15" s="212">
        <v>208</v>
      </c>
      <c r="F15" s="212" t="s">
        <v>41</v>
      </c>
      <c r="G15" s="202">
        <v>240</v>
      </c>
      <c r="H15" s="202">
        <v>169</v>
      </c>
      <c r="I15" s="202">
        <v>208</v>
      </c>
      <c r="J15" s="202">
        <v>240</v>
      </c>
      <c r="K15" s="202">
        <v>299</v>
      </c>
      <c r="L15" s="202">
        <v>293</v>
      </c>
    </row>
    <row r="16" spans="2:14" ht="30" customHeight="1" x14ac:dyDescent="0.25">
      <c r="B16" s="13" t="s">
        <v>18</v>
      </c>
      <c r="C16" s="14">
        <f t="shared" ref="C16:G16" si="0">C14/C15</f>
        <v>0.71739130434782605</v>
      </c>
      <c r="D16" s="14">
        <f t="shared" si="0"/>
        <v>0.56849315068493156</v>
      </c>
      <c r="E16" s="14">
        <f t="shared" si="0"/>
        <v>0.51442307692307687</v>
      </c>
      <c r="F16" s="14">
        <f t="shared" si="0"/>
        <v>0.55000000000000004</v>
      </c>
      <c r="G16" s="14">
        <f t="shared" si="0"/>
        <v>0.53749999999999998</v>
      </c>
      <c r="H16" s="14">
        <f t="shared" ref="H16" si="1">H14/H15</f>
        <v>0.61538461538461542</v>
      </c>
      <c r="I16" s="14">
        <f t="shared" ref="I16:J16" si="2">I14/I15</f>
        <v>0.625</v>
      </c>
      <c r="J16" s="14">
        <f t="shared" si="2"/>
        <v>0.48749999999999999</v>
      </c>
      <c r="K16" s="14">
        <f t="shared" ref="K16:L16" si="3">K14/K15</f>
        <v>0.49832775919732442</v>
      </c>
      <c r="L16" s="14">
        <f t="shared" si="3"/>
        <v>0.56313993174061439</v>
      </c>
    </row>
    <row r="17" spans="2:10" ht="20.25" customHeight="1" x14ac:dyDescent="0.25">
      <c r="B17" s="81" t="s">
        <v>725</v>
      </c>
    </row>
    <row r="18" spans="2:10" x14ac:dyDescent="0.25">
      <c r="B18" t="s">
        <v>732</v>
      </c>
    </row>
    <row r="20" spans="2:10" x14ac:dyDescent="0.25">
      <c r="H20" t="s">
        <v>15</v>
      </c>
      <c r="J20" t="s">
        <v>15</v>
      </c>
    </row>
  </sheetData>
  <mergeCells count="4">
    <mergeCell ref="B2:K2"/>
    <mergeCell ref="B3:K3"/>
    <mergeCell ref="B4:K4"/>
    <mergeCell ref="B6:L6"/>
  </mergeCells>
  <pageMargins left="0.7" right="0.7" top="0.75" bottom="0.75" header="0.3" footer="0.3"/>
  <pageSetup paperSize="9" orientation="portrait" r:id="rId1"/>
  <ignoredErrors>
    <ignoredError sqref="F15"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I31"/>
  <sheetViews>
    <sheetView showGridLines="0" topLeftCell="A4" workbookViewId="0">
      <selection activeCell="F21" sqref="F21"/>
    </sheetView>
  </sheetViews>
  <sheetFormatPr defaultRowHeight="15" x14ac:dyDescent="0.25"/>
  <cols>
    <col min="1" max="1" width="10.42578125" customWidth="1"/>
    <col min="2" max="2" width="11.28515625" customWidth="1"/>
    <col min="3" max="3" width="14.140625" customWidth="1"/>
    <col min="4" max="4" width="12.42578125" customWidth="1"/>
    <col min="5" max="5" width="11.85546875" customWidth="1"/>
    <col min="6" max="8" width="12.5703125" customWidth="1"/>
    <col min="9" max="9" width="14.140625" customWidth="1"/>
  </cols>
  <sheetData>
    <row r="2" spans="2:9" ht="21" customHeight="1" x14ac:dyDescent="0.25">
      <c r="B2" s="599" t="s">
        <v>645</v>
      </c>
      <c r="C2" s="599"/>
      <c r="D2" s="599"/>
      <c r="E2" s="599"/>
      <c r="F2" s="599"/>
      <c r="G2" s="599"/>
      <c r="H2" s="599"/>
      <c r="I2" s="599"/>
    </row>
    <row r="3" spans="2:9" ht="23.45" customHeight="1" x14ac:dyDescent="0.25">
      <c r="B3" s="599" t="s">
        <v>422</v>
      </c>
      <c r="C3" s="599"/>
      <c r="D3" s="599"/>
      <c r="E3" s="599"/>
      <c r="F3" s="599"/>
      <c r="G3" s="599"/>
      <c r="H3" s="599"/>
      <c r="I3" s="599"/>
    </row>
    <row r="4" spans="2:9" ht="30" customHeight="1" x14ac:dyDescent="0.25">
      <c r="B4" s="642" t="s">
        <v>426</v>
      </c>
      <c r="C4" s="642"/>
      <c r="D4" s="642"/>
      <c r="E4" s="642"/>
      <c r="F4" s="642"/>
      <c r="G4" s="642"/>
      <c r="H4" s="642"/>
      <c r="I4" s="642"/>
    </row>
    <row r="5" spans="2:9" ht="9" customHeight="1" x14ac:dyDescent="0.25">
      <c r="B5" s="87"/>
      <c r="C5" s="87"/>
      <c r="D5" s="87"/>
      <c r="E5" s="87"/>
      <c r="F5" s="87"/>
      <c r="G5" s="87"/>
      <c r="H5" s="87"/>
      <c r="I5" s="87"/>
    </row>
    <row r="6" spans="2:9" ht="30" customHeight="1" x14ac:dyDescent="0.25">
      <c r="B6" s="653" t="s">
        <v>340</v>
      </c>
      <c r="C6" s="654"/>
      <c r="D6" s="654"/>
      <c r="E6" s="654"/>
      <c r="F6" s="654"/>
      <c r="G6" s="654"/>
      <c r="H6" s="654"/>
      <c r="I6" s="655"/>
    </row>
    <row r="7" spans="2:9" ht="30" customHeight="1" x14ac:dyDescent="0.25">
      <c r="B7" s="651" t="s">
        <v>7</v>
      </c>
      <c r="C7" s="643" t="s">
        <v>341</v>
      </c>
      <c r="D7" s="644"/>
      <c r="E7" s="645"/>
      <c r="F7" s="646" t="s">
        <v>203</v>
      </c>
      <c r="G7" s="647"/>
      <c r="H7" s="648"/>
      <c r="I7" s="649" t="s">
        <v>66</v>
      </c>
    </row>
    <row r="8" spans="2:9" ht="35.25" customHeight="1" thickBot="1" x14ac:dyDescent="0.3">
      <c r="B8" s="652"/>
      <c r="C8" s="371" t="s">
        <v>198</v>
      </c>
      <c r="D8" s="372" t="s">
        <v>199</v>
      </c>
      <c r="E8" s="373" t="s">
        <v>200</v>
      </c>
      <c r="F8" s="143" t="s">
        <v>201</v>
      </c>
      <c r="G8" s="144" t="s">
        <v>59</v>
      </c>
      <c r="H8" s="145" t="s">
        <v>202</v>
      </c>
      <c r="I8" s="650"/>
    </row>
    <row r="9" spans="2:9" ht="30" customHeight="1" thickTop="1" x14ac:dyDescent="0.25">
      <c r="B9" s="343">
        <v>2015</v>
      </c>
      <c r="C9" s="327">
        <v>13</v>
      </c>
      <c r="D9" s="374">
        <v>10</v>
      </c>
      <c r="E9" s="375">
        <v>4</v>
      </c>
      <c r="F9" s="327">
        <v>3</v>
      </c>
      <c r="G9" s="146">
        <v>5</v>
      </c>
      <c r="H9" s="153">
        <v>5</v>
      </c>
      <c r="I9" s="147" t="s">
        <v>33</v>
      </c>
    </row>
    <row r="10" spans="2:9" ht="30" customHeight="1" x14ac:dyDescent="0.25">
      <c r="B10" s="349">
        <v>2016</v>
      </c>
      <c r="C10" s="154">
        <v>22</v>
      </c>
      <c r="D10" s="9">
        <v>13</v>
      </c>
      <c r="E10" s="155">
        <v>8</v>
      </c>
      <c r="F10" s="154">
        <v>11</v>
      </c>
      <c r="G10" s="9">
        <v>3</v>
      </c>
      <c r="H10" s="155">
        <v>10</v>
      </c>
      <c r="I10" s="148" t="s">
        <v>204</v>
      </c>
    </row>
    <row r="11" spans="2:9" ht="30" customHeight="1" x14ac:dyDescent="0.25">
      <c r="B11" s="349">
        <v>2017</v>
      </c>
      <c r="C11" s="154">
        <v>15</v>
      </c>
      <c r="D11" s="9">
        <v>17</v>
      </c>
      <c r="E11" s="155">
        <v>16</v>
      </c>
      <c r="F11" s="154">
        <v>8</v>
      </c>
      <c r="G11" s="9">
        <v>7</v>
      </c>
      <c r="H11" s="155">
        <v>9</v>
      </c>
      <c r="I11" s="148" t="s">
        <v>32</v>
      </c>
    </row>
    <row r="12" spans="2:9" ht="30" customHeight="1" x14ac:dyDescent="0.25">
      <c r="B12" s="349">
        <v>2018</v>
      </c>
      <c r="C12" s="154">
        <v>28</v>
      </c>
      <c r="D12" s="9">
        <v>16</v>
      </c>
      <c r="E12" s="155">
        <v>10</v>
      </c>
      <c r="F12" s="154">
        <v>8</v>
      </c>
      <c r="G12" s="9">
        <v>5</v>
      </c>
      <c r="H12" s="155">
        <v>17</v>
      </c>
      <c r="I12" s="148" t="s">
        <v>205</v>
      </c>
    </row>
    <row r="13" spans="2:9" ht="30" customHeight="1" x14ac:dyDescent="0.25">
      <c r="B13" s="349">
        <v>2019</v>
      </c>
      <c r="C13" s="151">
        <v>22</v>
      </c>
      <c r="D13" s="357">
        <v>25</v>
      </c>
      <c r="E13" s="376">
        <v>13</v>
      </c>
      <c r="F13" s="151">
        <v>8</v>
      </c>
      <c r="G13" s="9">
        <v>1</v>
      </c>
      <c r="H13" s="155">
        <v>19</v>
      </c>
      <c r="I13" s="148" t="s">
        <v>208</v>
      </c>
    </row>
    <row r="14" spans="2:9" ht="30" customHeight="1" x14ac:dyDescent="0.25">
      <c r="B14" s="349">
        <v>2020</v>
      </c>
      <c r="C14" s="151">
        <v>18</v>
      </c>
      <c r="D14" s="357">
        <v>11</v>
      </c>
      <c r="E14" s="376">
        <v>6</v>
      </c>
      <c r="F14" s="151">
        <v>10</v>
      </c>
      <c r="G14" s="9">
        <v>3</v>
      </c>
      <c r="H14" s="155">
        <v>6</v>
      </c>
      <c r="I14" s="148" t="s">
        <v>353</v>
      </c>
    </row>
    <row r="15" spans="2:9" ht="30" customHeight="1" x14ac:dyDescent="0.25">
      <c r="B15" s="349">
        <v>2021</v>
      </c>
      <c r="C15" s="151">
        <v>16</v>
      </c>
      <c r="D15" s="357">
        <v>8</v>
      </c>
      <c r="E15" s="376">
        <v>6</v>
      </c>
      <c r="F15" s="151">
        <v>6</v>
      </c>
      <c r="G15" s="9">
        <v>1</v>
      </c>
      <c r="H15" s="155">
        <v>10</v>
      </c>
      <c r="I15" s="148" t="s">
        <v>685</v>
      </c>
    </row>
    <row r="16" spans="2:9" ht="30" customHeight="1" x14ac:dyDescent="0.25">
      <c r="B16" s="349">
        <v>2022</v>
      </c>
      <c r="C16" s="151">
        <v>28</v>
      </c>
      <c r="D16" s="357">
        <v>17</v>
      </c>
      <c r="E16" s="376">
        <v>10</v>
      </c>
      <c r="F16" s="336">
        <v>18</v>
      </c>
      <c r="G16" s="9">
        <v>7</v>
      </c>
      <c r="H16" s="155">
        <v>8</v>
      </c>
      <c r="I16" s="148" t="s">
        <v>733</v>
      </c>
    </row>
    <row r="17" spans="1:9" ht="30" customHeight="1" x14ac:dyDescent="0.25">
      <c r="B17" s="349">
        <v>2023</v>
      </c>
      <c r="C17" s="151">
        <v>28</v>
      </c>
      <c r="D17" s="357">
        <v>17</v>
      </c>
      <c r="E17" s="376">
        <v>6</v>
      </c>
      <c r="F17" s="336">
        <v>22</v>
      </c>
      <c r="G17" s="9">
        <v>5</v>
      </c>
      <c r="H17" s="155">
        <v>4</v>
      </c>
      <c r="I17" s="148" t="s">
        <v>762</v>
      </c>
    </row>
    <row r="18" spans="1:9" ht="30" customHeight="1" x14ac:dyDescent="0.25">
      <c r="B18" s="349">
        <v>2024</v>
      </c>
      <c r="C18" s="151">
        <v>34</v>
      </c>
      <c r="D18" s="357">
        <v>21</v>
      </c>
      <c r="E18" s="376">
        <v>14</v>
      </c>
      <c r="F18" s="336" t="s">
        <v>20</v>
      </c>
      <c r="G18" s="544" t="s">
        <v>20</v>
      </c>
      <c r="H18" s="155" t="s">
        <v>20</v>
      </c>
      <c r="I18" s="148" t="s">
        <v>827</v>
      </c>
    </row>
    <row r="19" spans="1:9" x14ac:dyDescent="0.25">
      <c r="B19" s="85" t="s">
        <v>728</v>
      </c>
    </row>
    <row r="20" spans="1:9" x14ac:dyDescent="0.25">
      <c r="B20" s="23" t="s">
        <v>828</v>
      </c>
    </row>
    <row r="31" spans="1:9" x14ac:dyDescent="0.25">
      <c r="A31" s="51"/>
    </row>
  </sheetData>
  <mergeCells count="8">
    <mergeCell ref="B4:I4"/>
    <mergeCell ref="B2:I2"/>
    <mergeCell ref="C7:E7"/>
    <mergeCell ref="F7:H7"/>
    <mergeCell ref="I7:I8"/>
    <mergeCell ref="B7:B8"/>
    <mergeCell ref="B6:I6"/>
    <mergeCell ref="B3:I3"/>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25"/>
  <sheetViews>
    <sheetView showGridLines="0" topLeftCell="A4" workbookViewId="0">
      <selection activeCell="K22" sqref="K22"/>
    </sheetView>
  </sheetViews>
  <sheetFormatPr defaultRowHeight="15" x14ac:dyDescent="0.25"/>
  <cols>
    <col min="2" max="2" width="19.7109375" customWidth="1"/>
  </cols>
  <sheetData>
    <row r="1" spans="2:13" ht="6.75" customHeight="1" x14ac:dyDescent="0.25"/>
    <row r="2" spans="2:13" ht="6.75" customHeight="1" x14ac:dyDescent="0.25"/>
    <row r="3" spans="2:13" x14ac:dyDescent="0.25">
      <c r="B3" s="599" t="s">
        <v>645</v>
      </c>
      <c r="C3" s="599"/>
      <c r="D3" s="599"/>
      <c r="E3" s="599"/>
      <c r="F3" s="599"/>
      <c r="G3" s="599"/>
      <c r="H3" s="599"/>
      <c r="I3" s="599"/>
      <c r="J3" s="599"/>
      <c r="K3" s="599"/>
    </row>
    <row r="4" spans="2:13" ht="17.45" customHeight="1" x14ac:dyDescent="0.25">
      <c r="B4" s="638" t="s">
        <v>427</v>
      </c>
      <c r="C4" s="638"/>
      <c r="D4" s="638"/>
      <c r="E4" s="638"/>
      <c r="F4" s="638"/>
      <c r="G4" s="638"/>
      <c r="H4" s="638"/>
      <c r="I4" s="638"/>
      <c r="J4" s="638"/>
      <c r="K4" s="638"/>
    </row>
    <row r="5" spans="2:13" ht="35.25" customHeight="1" x14ac:dyDescent="0.25">
      <c r="B5" s="598" t="s">
        <v>428</v>
      </c>
      <c r="C5" s="598"/>
      <c r="D5" s="598"/>
      <c r="E5" s="598"/>
      <c r="F5" s="598"/>
      <c r="G5" s="598"/>
      <c r="H5" s="598"/>
      <c r="I5" s="598"/>
      <c r="J5" s="598"/>
      <c r="K5" s="598"/>
      <c r="M5" s="463"/>
    </row>
    <row r="6" spans="2:13" ht="10.5" customHeight="1" x14ac:dyDescent="0.25">
      <c r="B6" s="80"/>
      <c r="C6" s="80"/>
      <c r="D6" s="80"/>
      <c r="E6" s="80"/>
      <c r="F6" s="80"/>
    </row>
    <row r="7" spans="2:13" ht="30" customHeight="1" x14ac:dyDescent="0.25">
      <c r="B7" s="639" t="s">
        <v>408</v>
      </c>
      <c r="C7" s="640"/>
      <c r="D7" s="640"/>
      <c r="E7" s="640"/>
      <c r="F7" s="640"/>
      <c r="G7" s="640"/>
      <c r="H7" s="640"/>
      <c r="I7" s="640"/>
      <c r="J7" s="640"/>
      <c r="K7" s="640"/>
      <c r="L7" s="641"/>
      <c r="M7" s="450"/>
    </row>
    <row r="8" spans="2:13" ht="30" customHeight="1" thickBot="1" x14ac:dyDescent="0.3">
      <c r="B8" s="214" t="s">
        <v>37</v>
      </c>
      <c r="C8" s="215">
        <v>2015</v>
      </c>
      <c r="D8" s="216">
        <v>2016</v>
      </c>
      <c r="E8" s="216">
        <v>2017</v>
      </c>
      <c r="F8" s="217">
        <v>2018</v>
      </c>
      <c r="G8" s="218">
        <v>2019</v>
      </c>
      <c r="H8" s="218">
        <v>2020</v>
      </c>
      <c r="I8" s="218">
        <v>2021</v>
      </c>
      <c r="J8" s="218">
        <v>2022</v>
      </c>
      <c r="K8" s="218">
        <v>2023</v>
      </c>
      <c r="L8" s="218">
        <v>2024</v>
      </c>
      <c r="M8" s="450"/>
    </row>
    <row r="9" spans="2:13" ht="30" customHeight="1" x14ac:dyDescent="0.25">
      <c r="B9" s="200" t="s">
        <v>5</v>
      </c>
      <c r="C9" s="202">
        <v>1</v>
      </c>
      <c r="D9" s="188">
        <v>0</v>
      </c>
      <c r="E9" s="188">
        <v>1</v>
      </c>
      <c r="F9" s="202">
        <v>4</v>
      </c>
      <c r="G9" s="202">
        <v>1</v>
      </c>
      <c r="H9" s="202">
        <v>1</v>
      </c>
      <c r="I9" s="202">
        <v>5</v>
      </c>
      <c r="J9" s="202">
        <v>2</v>
      </c>
      <c r="K9" s="202">
        <v>2</v>
      </c>
      <c r="L9" s="202">
        <v>3</v>
      </c>
      <c r="M9" s="450"/>
    </row>
    <row r="10" spans="2:13" ht="30" customHeight="1" x14ac:dyDescent="0.25">
      <c r="B10" s="174" t="s">
        <v>2</v>
      </c>
      <c r="C10" s="13">
        <v>2</v>
      </c>
      <c r="D10" s="206">
        <v>1</v>
      </c>
      <c r="E10" s="206">
        <v>4</v>
      </c>
      <c r="F10" s="13">
        <v>6</v>
      </c>
      <c r="G10" s="13">
        <v>2</v>
      </c>
      <c r="H10" s="13">
        <v>3</v>
      </c>
      <c r="I10" s="13">
        <v>1</v>
      </c>
      <c r="J10" s="13">
        <v>2</v>
      </c>
      <c r="K10" s="13">
        <v>1</v>
      </c>
      <c r="L10" s="13">
        <v>0</v>
      </c>
      <c r="M10" s="450"/>
    </row>
    <row r="11" spans="2:13" ht="30" customHeight="1" x14ac:dyDescent="0.25">
      <c r="B11" s="225" t="s">
        <v>3</v>
      </c>
      <c r="C11" s="226">
        <v>0</v>
      </c>
      <c r="D11" s="227">
        <v>2</v>
      </c>
      <c r="E11" s="227">
        <v>0</v>
      </c>
      <c r="F11" s="226">
        <v>0</v>
      </c>
      <c r="G11" s="226">
        <v>1</v>
      </c>
      <c r="H11" s="226">
        <v>1</v>
      </c>
      <c r="I11" s="226">
        <v>0</v>
      </c>
      <c r="J11" s="226">
        <v>5</v>
      </c>
      <c r="K11" s="226">
        <v>1</v>
      </c>
      <c r="L11" s="226">
        <v>1</v>
      </c>
      <c r="M11" s="450"/>
    </row>
    <row r="12" spans="2:13" ht="21.75" customHeight="1" x14ac:dyDescent="0.25">
      <c r="B12" s="228" t="s">
        <v>36</v>
      </c>
      <c r="C12" s="178"/>
      <c r="D12" s="178"/>
      <c r="E12" s="230"/>
      <c r="F12" s="178"/>
      <c r="G12" s="178"/>
      <c r="H12" s="178"/>
      <c r="I12" s="178"/>
      <c r="J12" s="178"/>
      <c r="K12" s="178"/>
      <c r="L12" s="178"/>
      <c r="M12" s="450"/>
    </row>
    <row r="13" spans="2:13" ht="30" customHeight="1" x14ac:dyDescent="0.25">
      <c r="B13" s="200" t="s">
        <v>0</v>
      </c>
      <c r="C13" s="202">
        <v>1</v>
      </c>
      <c r="D13" s="202">
        <v>2</v>
      </c>
      <c r="E13" s="202">
        <v>3</v>
      </c>
      <c r="F13" s="202">
        <v>4</v>
      </c>
      <c r="G13" s="202">
        <v>2</v>
      </c>
      <c r="H13" s="202">
        <v>0</v>
      </c>
      <c r="I13" s="202">
        <v>0</v>
      </c>
      <c r="J13" s="202">
        <v>2</v>
      </c>
      <c r="K13" s="202">
        <v>2</v>
      </c>
      <c r="L13" s="202">
        <v>0</v>
      </c>
      <c r="M13" s="450"/>
    </row>
    <row r="14" spans="2:13" ht="30" customHeight="1" x14ac:dyDescent="0.25">
      <c r="B14" s="174" t="s">
        <v>52</v>
      </c>
      <c r="C14" s="13">
        <v>1</v>
      </c>
      <c r="D14" s="13">
        <v>0</v>
      </c>
      <c r="E14" s="13">
        <v>1</v>
      </c>
      <c r="F14" s="13">
        <v>1</v>
      </c>
      <c r="G14" s="13">
        <v>2</v>
      </c>
      <c r="H14" s="13">
        <v>1</v>
      </c>
      <c r="I14" s="13">
        <v>1</v>
      </c>
      <c r="J14" s="13">
        <v>0</v>
      </c>
      <c r="K14" s="13">
        <v>0</v>
      </c>
      <c r="L14" s="13">
        <v>0</v>
      </c>
      <c r="M14" s="450"/>
    </row>
    <row r="15" spans="2:13" ht="30" customHeight="1" thickBot="1" x14ac:dyDescent="0.3">
      <c r="B15" s="219" t="s">
        <v>53</v>
      </c>
      <c r="C15" s="220">
        <v>1</v>
      </c>
      <c r="D15" s="220">
        <v>1</v>
      </c>
      <c r="E15" s="220">
        <v>1</v>
      </c>
      <c r="F15" s="220">
        <v>5</v>
      </c>
      <c r="G15" s="220">
        <v>0</v>
      </c>
      <c r="H15" s="220">
        <v>4</v>
      </c>
      <c r="I15" s="220">
        <v>5</v>
      </c>
      <c r="J15" s="220">
        <v>7</v>
      </c>
      <c r="K15" s="220">
        <v>2</v>
      </c>
      <c r="L15" s="220">
        <v>4</v>
      </c>
      <c r="M15" s="450"/>
    </row>
    <row r="16" spans="2:13" ht="30" customHeight="1" thickBot="1" x14ac:dyDescent="0.3">
      <c r="B16" s="233" t="s">
        <v>1</v>
      </c>
      <c r="C16" s="201">
        <f t="shared" ref="C16:G16" si="0">SUM(C13:C15)</f>
        <v>3</v>
      </c>
      <c r="D16" s="201">
        <f t="shared" si="0"/>
        <v>3</v>
      </c>
      <c r="E16" s="201">
        <f t="shared" si="0"/>
        <v>5</v>
      </c>
      <c r="F16" s="201">
        <f t="shared" si="0"/>
        <v>10</v>
      </c>
      <c r="G16" s="201">
        <f t="shared" si="0"/>
        <v>4</v>
      </c>
      <c r="H16" s="201">
        <f>SUM(H13:H15)</f>
        <v>5</v>
      </c>
      <c r="I16" s="201">
        <f>SUM(I13:I15)</f>
        <v>6</v>
      </c>
      <c r="J16" s="201">
        <v>9</v>
      </c>
      <c r="K16" s="201">
        <v>4</v>
      </c>
      <c r="L16" s="201">
        <v>4</v>
      </c>
      <c r="M16" s="450"/>
    </row>
    <row r="17" spans="1:13" ht="30" customHeight="1" thickTop="1" x14ac:dyDescent="0.25">
      <c r="B17" s="202" t="s">
        <v>305</v>
      </c>
      <c r="C17" s="221">
        <v>138</v>
      </c>
      <c r="D17" s="222">
        <v>146</v>
      </c>
      <c r="E17" s="222">
        <v>208</v>
      </c>
      <c r="F17" s="222">
        <v>220</v>
      </c>
      <c r="G17" s="224">
        <v>240</v>
      </c>
      <c r="H17" s="224">
        <v>169</v>
      </c>
      <c r="I17" s="224">
        <v>208</v>
      </c>
      <c r="J17" s="224">
        <v>240</v>
      </c>
      <c r="K17" s="224">
        <v>299</v>
      </c>
      <c r="L17" s="224">
        <v>293</v>
      </c>
      <c r="M17" s="450"/>
    </row>
    <row r="18" spans="1:13" ht="30" customHeight="1" x14ac:dyDescent="0.25">
      <c r="B18" s="13" t="s">
        <v>18</v>
      </c>
      <c r="C18" s="97">
        <f t="shared" ref="C18:H18" si="1">C16/C17</f>
        <v>2.1739130434782608E-2</v>
      </c>
      <c r="D18" s="97">
        <f t="shared" si="1"/>
        <v>2.0547945205479451E-2</v>
      </c>
      <c r="E18" s="97">
        <f t="shared" si="1"/>
        <v>2.403846153846154E-2</v>
      </c>
      <c r="F18" s="97">
        <f t="shared" si="1"/>
        <v>4.5454545454545456E-2</v>
      </c>
      <c r="G18" s="14">
        <f t="shared" si="1"/>
        <v>1.6666666666666666E-2</v>
      </c>
      <c r="H18" s="14">
        <f t="shared" si="1"/>
        <v>2.9585798816568046E-2</v>
      </c>
      <c r="I18" s="14">
        <f t="shared" ref="I18:J18" si="2">I16/I17</f>
        <v>2.8846153846153848E-2</v>
      </c>
      <c r="J18" s="14">
        <f t="shared" si="2"/>
        <v>3.7499999999999999E-2</v>
      </c>
      <c r="K18" s="14">
        <f t="shared" ref="K18:L18" si="3">K16/K17</f>
        <v>1.3377926421404682E-2</v>
      </c>
      <c r="L18" s="14">
        <f t="shared" si="3"/>
        <v>1.3651877133105802E-2</v>
      </c>
      <c r="M18" s="450"/>
    </row>
    <row r="19" spans="1:13" ht="15.75" customHeight="1" x14ac:dyDescent="0.25">
      <c r="B19" s="81" t="s">
        <v>725</v>
      </c>
      <c r="M19" s="450"/>
    </row>
    <row r="24" spans="1:13" x14ac:dyDescent="0.25">
      <c r="A24" s="51" t="s">
        <v>829</v>
      </c>
    </row>
    <row r="25" spans="1:13" x14ac:dyDescent="0.25">
      <c r="A25" s="51"/>
    </row>
  </sheetData>
  <mergeCells count="4">
    <mergeCell ref="B5:K5"/>
    <mergeCell ref="B4:K4"/>
    <mergeCell ref="B3:K3"/>
    <mergeCell ref="B7:L7"/>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43"/>
  <sheetViews>
    <sheetView showGridLines="0" workbookViewId="0">
      <selection activeCell="N17" sqref="N17"/>
    </sheetView>
  </sheetViews>
  <sheetFormatPr defaultColWidth="9.140625" defaultRowHeight="14.25" x14ac:dyDescent="0.2"/>
  <cols>
    <col min="1" max="1" width="10.5703125" style="2" customWidth="1"/>
    <col min="2" max="2" width="32.42578125" style="6" customWidth="1"/>
    <col min="3" max="12" width="7.7109375" style="2" customWidth="1"/>
    <col min="13" max="13" width="9" style="2" customWidth="1"/>
    <col min="14" max="14" width="11.140625" style="2" customWidth="1"/>
    <col min="15" max="15" width="11.42578125" style="2" customWidth="1"/>
    <col min="16" max="16" width="12.42578125" style="2" customWidth="1"/>
    <col min="17" max="16384" width="9.140625" style="2"/>
  </cols>
  <sheetData>
    <row r="1" spans="1:12" x14ac:dyDescent="0.2">
      <c r="A1" s="2" t="s">
        <v>15</v>
      </c>
      <c r="B1" s="2"/>
    </row>
    <row r="2" spans="1:12" ht="18" customHeight="1" x14ac:dyDescent="0.2">
      <c r="B2" s="599" t="s">
        <v>645</v>
      </c>
      <c r="C2" s="599"/>
      <c r="D2" s="599"/>
      <c r="E2" s="599"/>
      <c r="F2" s="599"/>
      <c r="G2" s="599"/>
      <c r="H2" s="599"/>
      <c r="I2" s="599"/>
      <c r="J2" s="599"/>
      <c r="K2" s="599"/>
    </row>
    <row r="3" spans="1:12" ht="20.45" customHeight="1" x14ac:dyDescent="0.2">
      <c r="B3" s="599" t="s">
        <v>427</v>
      </c>
      <c r="C3" s="599"/>
      <c r="D3" s="599"/>
      <c r="E3" s="599"/>
      <c r="F3" s="599"/>
      <c r="G3" s="599"/>
      <c r="H3" s="599"/>
      <c r="I3" s="599"/>
      <c r="J3" s="599"/>
      <c r="K3" s="599"/>
    </row>
    <row r="4" spans="1:12" ht="34.5" customHeight="1" x14ac:dyDescent="0.2">
      <c r="B4" s="598" t="s">
        <v>429</v>
      </c>
      <c r="C4" s="598"/>
      <c r="D4" s="598"/>
      <c r="E4" s="598"/>
      <c r="F4" s="598"/>
      <c r="G4" s="598"/>
      <c r="H4" s="598"/>
      <c r="I4" s="598"/>
      <c r="J4" s="598"/>
      <c r="K4" s="598"/>
    </row>
    <row r="5" spans="1:12" ht="8.25" customHeight="1" x14ac:dyDescent="0.2">
      <c r="B5" s="78"/>
      <c r="C5" s="78"/>
      <c r="D5" s="78"/>
      <c r="E5" s="78"/>
    </row>
    <row r="6" spans="1:12" ht="30" customHeight="1" x14ac:dyDescent="0.2">
      <c r="B6" s="656" t="s">
        <v>183</v>
      </c>
      <c r="C6" s="657"/>
      <c r="D6" s="657"/>
      <c r="E6" s="657"/>
      <c r="F6" s="657"/>
      <c r="G6" s="657"/>
      <c r="H6" s="657"/>
      <c r="I6" s="657"/>
      <c r="J6" s="657"/>
      <c r="K6" s="657"/>
      <c r="L6" s="658"/>
    </row>
    <row r="7" spans="1:12" ht="30" customHeight="1" x14ac:dyDescent="0.2">
      <c r="B7" s="8"/>
      <c r="C7" s="377">
        <v>2015</v>
      </c>
      <c r="D7" s="194">
        <v>2016</v>
      </c>
      <c r="E7" s="194">
        <v>2017</v>
      </c>
      <c r="F7" s="194">
        <v>2018</v>
      </c>
      <c r="G7" s="194">
        <v>2019</v>
      </c>
      <c r="H7" s="194">
        <v>2020</v>
      </c>
      <c r="I7" s="194">
        <v>2021</v>
      </c>
      <c r="J7" s="194">
        <v>2022</v>
      </c>
      <c r="K7" s="194">
        <v>2023</v>
      </c>
      <c r="L7" s="194">
        <v>2024</v>
      </c>
    </row>
    <row r="8" spans="1:12" ht="30" customHeight="1" x14ac:dyDescent="0.2">
      <c r="B8" s="9" t="s">
        <v>293</v>
      </c>
      <c r="C8" s="9">
        <v>3</v>
      </c>
      <c r="D8" s="9">
        <v>1</v>
      </c>
      <c r="E8" s="9">
        <v>5</v>
      </c>
      <c r="F8" s="9">
        <v>10</v>
      </c>
      <c r="G8" s="9">
        <v>3</v>
      </c>
      <c r="H8" s="9">
        <v>5</v>
      </c>
      <c r="I8" s="9">
        <v>6</v>
      </c>
      <c r="J8" s="9">
        <v>9</v>
      </c>
      <c r="K8" s="9">
        <v>4</v>
      </c>
      <c r="L8" s="544">
        <v>4</v>
      </c>
    </row>
    <row r="9" spans="1:12" ht="30" customHeight="1" x14ac:dyDescent="0.2">
      <c r="B9" s="9" t="s">
        <v>294</v>
      </c>
      <c r="C9" s="9">
        <v>0</v>
      </c>
      <c r="D9" s="9">
        <v>2</v>
      </c>
      <c r="E9" s="9">
        <v>0</v>
      </c>
      <c r="F9" s="9">
        <v>0</v>
      </c>
      <c r="G9" s="9">
        <v>1</v>
      </c>
      <c r="H9" s="9">
        <v>0</v>
      </c>
      <c r="I9" s="9">
        <v>0</v>
      </c>
      <c r="J9" s="9">
        <v>0</v>
      </c>
      <c r="K9" s="9">
        <v>0</v>
      </c>
      <c r="L9" s="544">
        <v>0</v>
      </c>
    </row>
    <row r="10" spans="1:12" ht="30" customHeight="1" thickBot="1" x14ac:dyDescent="0.25">
      <c r="B10" s="25" t="s">
        <v>1</v>
      </c>
      <c r="C10" s="25">
        <v>3</v>
      </c>
      <c r="D10" s="25">
        <f t="shared" ref="D10:H10" si="0">SUM(D8:D9)</f>
        <v>3</v>
      </c>
      <c r="E10" s="25">
        <f t="shared" si="0"/>
        <v>5</v>
      </c>
      <c r="F10" s="25">
        <f t="shared" si="0"/>
        <v>10</v>
      </c>
      <c r="G10" s="196">
        <f t="shared" si="0"/>
        <v>4</v>
      </c>
      <c r="H10" s="196">
        <f t="shared" si="0"/>
        <v>5</v>
      </c>
      <c r="I10" s="196">
        <f t="shared" ref="I10" si="1">SUM(I8:I9)</f>
        <v>6</v>
      </c>
      <c r="J10" s="196">
        <v>9</v>
      </c>
      <c r="K10" s="196">
        <v>4</v>
      </c>
      <c r="L10" s="196">
        <v>4</v>
      </c>
    </row>
    <row r="11" spans="1:12" ht="30" customHeight="1" thickTop="1" x14ac:dyDescent="0.2">
      <c r="B11" s="202" t="s">
        <v>290</v>
      </c>
      <c r="C11" s="197" t="s">
        <v>38</v>
      </c>
      <c r="D11" s="197" t="s">
        <v>39</v>
      </c>
      <c r="E11" s="197" t="s">
        <v>40</v>
      </c>
      <c r="F11" s="197" t="s">
        <v>41</v>
      </c>
      <c r="G11" s="198">
        <v>240</v>
      </c>
      <c r="H11" s="198">
        <v>169</v>
      </c>
      <c r="I11" s="198">
        <v>208</v>
      </c>
      <c r="J11" s="198">
        <v>240</v>
      </c>
      <c r="K11" s="198">
        <v>299</v>
      </c>
      <c r="L11" s="198">
        <v>293</v>
      </c>
    </row>
    <row r="12" spans="1:12" ht="30" customHeight="1" x14ac:dyDescent="0.2">
      <c r="B12" s="13" t="s">
        <v>139</v>
      </c>
      <c r="C12" s="14">
        <f t="shared" ref="C12:G12" si="2">C10/C11</f>
        <v>2.1739130434782608E-2</v>
      </c>
      <c r="D12" s="14">
        <f t="shared" si="2"/>
        <v>2.0547945205479451E-2</v>
      </c>
      <c r="E12" s="14">
        <f t="shared" si="2"/>
        <v>2.403846153846154E-2</v>
      </c>
      <c r="F12" s="14">
        <f t="shared" si="2"/>
        <v>4.5454545454545456E-2</v>
      </c>
      <c r="G12" s="14">
        <f t="shared" si="2"/>
        <v>1.6666666666666666E-2</v>
      </c>
      <c r="H12" s="14">
        <f t="shared" ref="H12" si="3">H10/H11</f>
        <v>2.9585798816568046E-2</v>
      </c>
      <c r="I12" s="14">
        <f t="shared" ref="I12:J12" si="4">I10/I11</f>
        <v>2.8846153846153848E-2</v>
      </c>
      <c r="J12" s="14">
        <f t="shared" si="4"/>
        <v>3.7499999999999999E-2</v>
      </c>
      <c r="K12" s="14">
        <f t="shared" ref="K12:L12" si="5">K10/K11</f>
        <v>1.3377926421404682E-2</v>
      </c>
      <c r="L12" s="14">
        <f t="shared" si="5"/>
        <v>1.3651877133105802E-2</v>
      </c>
    </row>
    <row r="13" spans="1:12" ht="16.5" customHeight="1" x14ac:dyDescent="0.2">
      <c r="B13" s="248" t="s">
        <v>51</v>
      </c>
      <c r="C13" s="33"/>
      <c r="D13" s="33"/>
      <c r="E13" s="33"/>
    </row>
    <row r="14" spans="1:12" ht="18" customHeight="1" x14ac:dyDescent="0.2">
      <c r="B14" s="247"/>
    </row>
    <row r="15" spans="1:12" ht="15" x14ac:dyDescent="0.25">
      <c r="B15" s="73"/>
    </row>
    <row r="16" spans="1:12" ht="15" x14ac:dyDescent="0.25">
      <c r="B16" s="73"/>
    </row>
    <row r="17" spans="1:2" ht="14.25" customHeight="1" x14ac:dyDescent="0.25">
      <c r="B17" s="73"/>
    </row>
    <row r="18" spans="1:2" ht="14.25" customHeight="1" x14ac:dyDescent="0.25">
      <c r="B18" s="73"/>
    </row>
    <row r="19" spans="1:2" ht="15" x14ac:dyDescent="0.25">
      <c r="B19" s="73"/>
    </row>
    <row r="20" spans="1:2" ht="15" x14ac:dyDescent="0.25">
      <c r="B20" s="73"/>
    </row>
    <row r="21" spans="1:2" ht="15" x14ac:dyDescent="0.25">
      <c r="B21" s="73"/>
    </row>
    <row r="22" spans="1:2" ht="15" x14ac:dyDescent="0.25">
      <c r="B22" s="73"/>
    </row>
    <row r="23" spans="1:2" ht="15" x14ac:dyDescent="0.25">
      <c r="B23" s="73"/>
    </row>
    <row r="24" spans="1:2" ht="15" x14ac:dyDescent="0.25">
      <c r="A24" s="40"/>
      <c r="B24" s="73"/>
    </row>
    <row r="25" spans="1:2" ht="15" x14ac:dyDescent="0.25">
      <c r="B25" s="73"/>
    </row>
    <row r="26" spans="1:2" ht="15" x14ac:dyDescent="0.25">
      <c r="B26" s="73"/>
    </row>
    <row r="27" spans="1:2" ht="15" x14ac:dyDescent="0.25">
      <c r="B27" s="73"/>
    </row>
    <row r="28" spans="1:2" ht="15" x14ac:dyDescent="0.25">
      <c r="B28" s="73"/>
    </row>
    <row r="29" spans="1:2" ht="15" x14ac:dyDescent="0.25">
      <c r="B29" s="73"/>
    </row>
    <row r="30" spans="1:2" ht="15" x14ac:dyDescent="0.25">
      <c r="B30" s="73"/>
    </row>
    <row r="31" spans="1:2" ht="15" x14ac:dyDescent="0.25">
      <c r="B31" s="73"/>
    </row>
    <row r="32" spans="1:2" ht="15" x14ac:dyDescent="0.25">
      <c r="B32" s="73"/>
    </row>
    <row r="33" spans="2:2" ht="15" x14ac:dyDescent="0.25">
      <c r="B33" s="73"/>
    </row>
    <row r="34" spans="2:2" ht="15" x14ac:dyDescent="0.25">
      <c r="B34" s="73"/>
    </row>
    <row r="35" spans="2:2" ht="15" x14ac:dyDescent="0.25">
      <c r="B35" s="73"/>
    </row>
    <row r="36" spans="2:2" ht="15" x14ac:dyDescent="0.25">
      <c r="B36" s="73"/>
    </row>
    <row r="37" spans="2:2" ht="15" x14ac:dyDescent="0.25">
      <c r="B37" s="73"/>
    </row>
    <row r="38" spans="2:2" ht="15" x14ac:dyDescent="0.25">
      <c r="B38" s="73"/>
    </row>
    <row r="39" spans="2:2" ht="15" x14ac:dyDescent="0.25">
      <c r="B39" s="73"/>
    </row>
    <row r="40" spans="2:2" ht="15" x14ac:dyDescent="0.25">
      <c r="B40" s="73"/>
    </row>
    <row r="41" spans="2:2" ht="15" x14ac:dyDescent="0.25">
      <c r="B41" s="73"/>
    </row>
    <row r="42" spans="2:2" ht="15" x14ac:dyDescent="0.25">
      <c r="B42" s="73"/>
    </row>
    <row r="43" spans="2:2" ht="15" x14ac:dyDescent="0.25">
      <c r="B43" s="73"/>
    </row>
  </sheetData>
  <mergeCells count="4">
    <mergeCell ref="B4:K4"/>
    <mergeCell ref="B3:K3"/>
    <mergeCell ref="B2:K2"/>
    <mergeCell ref="B6:L6"/>
  </mergeCells>
  <pageMargins left="0.7" right="0.7" top="0.75" bottom="0.75" header="0.3" footer="0.3"/>
  <pageSetup paperSize="9" orientation="portrait" r:id="rId1"/>
  <ignoredErrors>
    <ignoredError sqref="D10:I10" formulaRange="1"/>
    <ignoredError sqref="C11:F11"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H31"/>
  <sheetViews>
    <sheetView showGridLines="0" topLeftCell="A4" workbookViewId="0">
      <selection activeCell="L10" sqref="L10"/>
    </sheetView>
  </sheetViews>
  <sheetFormatPr defaultColWidth="9.140625" defaultRowHeight="14.25" x14ac:dyDescent="0.2"/>
  <cols>
    <col min="1" max="1" width="10.5703125" style="2" customWidth="1"/>
    <col min="2" max="2" width="10.85546875" style="2" customWidth="1"/>
    <col min="3" max="3" width="15.85546875" style="2" customWidth="1"/>
    <col min="4" max="4" width="15.5703125" style="2" customWidth="1"/>
    <col min="5" max="5" width="15.7109375" style="2" customWidth="1"/>
    <col min="6" max="6" width="13.28515625" style="2" customWidth="1"/>
    <col min="7" max="9" width="9.140625" style="2"/>
    <col min="10" max="10" width="0.7109375" style="2" customWidth="1"/>
    <col min="11" max="16384" width="9.140625" style="2"/>
  </cols>
  <sheetData>
    <row r="2" spans="2:7" ht="21" customHeight="1" x14ac:dyDescent="0.2">
      <c r="B2" s="599" t="s">
        <v>645</v>
      </c>
      <c r="C2" s="599"/>
      <c r="D2" s="599"/>
      <c r="E2" s="599"/>
      <c r="F2" s="599"/>
      <c r="G2" s="43"/>
    </row>
    <row r="3" spans="2:7" ht="22.15" customHeight="1" x14ac:dyDescent="0.2">
      <c r="B3" s="599" t="s">
        <v>427</v>
      </c>
      <c r="C3" s="599"/>
      <c r="D3" s="599"/>
      <c r="E3" s="599"/>
      <c r="F3" s="599"/>
      <c r="G3" s="43"/>
    </row>
    <row r="4" spans="2:7" ht="25.15" customHeight="1" x14ac:dyDescent="0.25">
      <c r="B4" s="659" t="s">
        <v>430</v>
      </c>
      <c r="C4" s="659"/>
      <c r="D4" s="659"/>
      <c r="E4" s="659"/>
      <c r="F4" s="659"/>
    </row>
    <row r="5" spans="2:7" ht="11.25" customHeight="1" x14ac:dyDescent="0.25">
      <c r="B5"/>
      <c r="C5"/>
      <c r="D5" s="1"/>
      <c r="E5" s="1"/>
      <c r="F5" s="1"/>
    </row>
    <row r="6" spans="2:7" ht="30" customHeight="1" x14ac:dyDescent="0.2">
      <c r="B6" s="656" t="s">
        <v>295</v>
      </c>
      <c r="C6" s="657"/>
      <c r="D6" s="657"/>
      <c r="E6" s="657"/>
      <c r="F6" s="658"/>
    </row>
    <row r="7" spans="2:7" ht="30" customHeight="1" x14ac:dyDescent="0.2">
      <c r="B7" s="660" t="s">
        <v>7</v>
      </c>
      <c r="C7" s="662" t="s">
        <v>799</v>
      </c>
      <c r="D7" s="663"/>
      <c r="E7" s="664"/>
      <c r="F7" s="665" t="s">
        <v>66</v>
      </c>
    </row>
    <row r="8" spans="2:7" ht="30" customHeight="1" thickBot="1" x14ac:dyDescent="0.25">
      <c r="B8" s="661"/>
      <c r="C8" s="235" t="s">
        <v>58</v>
      </c>
      <c r="D8" s="236" t="s">
        <v>59</v>
      </c>
      <c r="E8" s="237" t="s">
        <v>60</v>
      </c>
      <c r="F8" s="666"/>
    </row>
    <row r="9" spans="2:7" ht="30" customHeight="1" thickTop="1" x14ac:dyDescent="0.2">
      <c r="B9" s="238">
        <v>2015</v>
      </c>
      <c r="C9" s="239">
        <v>1</v>
      </c>
      <c r="D9" s="226">
        <v>0</v>
      </c>
      <c r="E9" s="240">
        <v>2</v>
      </c>
      <c r="F9" s="241" t="s">
        <v>404</v>
      </c>
    </row>
    <row r="10" spans="2:7" ht="30" customHeight="1" x14ac:dyDescent="0.2">
      <c r="B10" s="242">
        <v>2016</v>
      </c>
      <c r="C10" s="239">
        <v>0</v>
      </c>
      <c r="D10" s="226">
        <v>0</v>
      </c>
      <c r="E10" s="240">
        <v>3</v>
      </c>
      <c r="F10" s="243" t="s">
        <v>405</v>
      </c>
    </row>
    <row r="11" spans="2:7" ht="30" customHeight="1" x14ac:dyDescent="0.2">
      <c r="B11" s="242">
        <v>2017</v>
      </c>
      <c r="C11" s="239">
        <v>2</v>
      </c>
      <c r="D11" s="226">
        <v>3</v>
      </c>
      <c r="E11" s="240">
        <v>0</v>
      </c>
      <c r="F11" s="243" t="s">
        <v>63</v>
      </c>
    </row>
    <row r="12" spans="2:7" ht="30" customHeight="1" x14ac:dyDescent="0.2">
      <c r="B12" s="242">
        <v>2018</v>
      </c>
      <c r="C12" s="239">
        <v>4</v>
      </c>
      <c r="D12" s="226">
        <v>2</v>
      </c>
      <c r="E12" s="240">
        <v>4</v>
      </c>
      <c r="F12" s="243" t="s">
        <v>186</v>
      </c>
    </row>
    <row r="13" spans="2:7" ht="30" customHeight="1" x14ac:dyDescent="0.2">
      <c r="B13" s="242">
        <v>2019</v>
      </c>
      <c r="C13" s="244">
        <v>2</v>
      </c>
      <c r="D13" s="13">
        <v>0</v>
      </c>
      <c r="E13" s="245">
        <v>2</v>
      </c>
      <c r="F13" s="243" t="s">
        <v>185</v>
      </c>
    </row>
    <row r="14" spans="2:7" ht="30.75" customHeight="1" x14ac:dyDescent="0.2">
      <c r="B14" s="242">
        <v>2020</v>
      </c>
      <c r="C14" s="244">
        <v>2</v>
      </c>
      <c r="D14" s="13">
        <v>0</v>
      </c>
      <c r="E14" s="245">
        <v>3</v>
      </c>
      <c r="F14" s="243" t="s">
        <v>264</v>
      </c>
    </row>
    <row r="15" spans="2:7" ht="30.75" customHeight="1" x14ac:dyDescent="0.2">
      <c r="B15" s="242">
        <v>2021</v>
      </c>
      <c r="C15" s="244">
        <v>3</v>
      </c>
      <c r="D15" s="13">
        <v>0</v>
      </c>
      <c r="E15" s="245">
        <v>3</v>
      </c>
      <c r="F15" s="243" t="s">
        <v>261</v>
      </c>
    </row>
    <row r="16" spans="2:7" ht="30.75" customHeight="1" x14ac:dyDescent="0.2">
      <c r="B16" s="242">
        <v>2022</v>
      </c>
      <c r="C16" s="244">
        <v>6</v>
      </c>
      <c r="D16" s="13">
        <v>1</v>
      </c>
      <c r="E16" s="245">
        <v>2</v>
      </c>
      <c r="F16" s="243" t="s">
        <v>734</v>
      </c>
    </row>
    <row r="17" spans="1:8" ht="30.75" customHeight="1" x14ac:dyDescent="0.2">
      <c r="B17" s="242">
        <v>2023</v>
      </c>
      <c r="C17" s="244">
        <v>2</v>
      </c>
      <c r="D17" s="13">
        <v>0</v>
      </c>
      <c r="E17" s="245">
        <v>2</v>
      </c>
      <c r="F17" s="243" t="s">
        <v>812</v>
      </c>
    </row>
    <row r="18" spans="1:8" ht="30.75" customHeight="1" x14ac:dyDescent="0.2">
      <c r="B18" s="242">
        <v>2024</v>
      </c>
      <c r="C18" s="244">
        <v>4</v>
      </c>
      <c r="D18" s="13">
        <v>0</v>
      </c>
      <c r="E18" s="245">
        <v>0</v>
      </c>
      <c r="F18" s="243" t="s">
        <v>830</v>
      </c>
    </row>
    <row r="19" spans="1:8" x14ac:dyDescent="0.2">
      <c r="B19" s="1" t="s">
        <v>14</v>
      </c>
    </row>
    <row r="22" spans="1:8" ht="14.25" customHeight="1" x14ac:dyDescent="0.2"/>
    <row r="23" spans="1:8" ht="14.25" customHeight="1" x14ac:dyDescent="0.2">
      <c r="H23" s="40"/>
    </row>
    <row r="25" spans="1:8" ht="15" x14ac:dyDescent="0.2">
      <c r="B25" s="48"/>
      <c r="C25" s="45"/>
      <c r="D25" s="45"/>
      <c r="E25" s="45"/>
      <c r="F25" s="48"/>
    </row>
    <row r="26" spans="1:8" ht="15" x14ac:dyDescent="0.2">
      <c r="B26" s="48"/>
      <c r="C26" s="45"/>
      <c r="D26" s="45"/>
      <c r="E26" s="45"/>
      <c r="F26" s="48"/>
    </row>
    <row r="27" spans="1:8" ht="15" x14ac:dyDescent="0.2">
      <c r="B27" s="48"/>
      <c r="C27" s="45"/>
      <c r="D27" s="45"/>
      <c r="E27" s="45"/>
      <c r="F27" s="48"/>
    </row>
    <row r="28" spans="1:8" ht="15" x14ac:dyDescent="0.2">
      <c r="B28" s="48"/>
      <c r="C28" s="45"/>
      <c r="D28" s="45"/>
      <c r="E28" s="45"/>
      <c r="F28" s="48"/>
    </row>
    <row r="31" spans="1:8" x14ac:dyDescent="0.2">
      <c r="A31" s="40"/>
    </row>
  </sheetData>
  <mergeCells count="7">
    <mergeCell ref="B2:F2"/>
    <mergeCell ref="B4:F4"/>
    <mergeCell ref="B6:F6"/>
    <mergeCell ref="B7:B8"/>
    <mergeCell ref="C7:E7"/>
    <mergeCell ref="F7:F8"/>
    <mergeCell ref="B3:F3"/>
  </mergeCells>
  <pageMargins left="0.7" right="0.7" top="0.75" bottom="0.75" header="0.3" footer="0.3"/>
  <pageSetup paperSize="9"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24"/>
  <sheetViews>
    <sheetView showGridLines="0" zoomScale="80" zoomScaleNormal="80" workbookViewId="0">
      <selection activeCell="K24" sqref="K24"/>
    </sheetView>
  </sheetViews>
  <sheetFormatPr defaultRowHeight="15" x14ac:dyDescent="0.25"/>
  <cols>
    <col min="2" max="2" width="24.140625" customWidth="1"/>
  </cols>
  <sheetData>
    <row r="1" spans="2:17" ht="7.5" customHeight="1" x14ac:dyDescent="0.25"/>
    <row r="2" spans="2:17" ht="6.75" customHeight="1" x14ac:dyDescent="0.25"/>
    <row r="3" spans="2:17" x14ac:dyDescent="0.25">
      <c r="B3" s="599" t="s">
        <v>645</v>
      </c>
      <c r="C3" s="599"/>
      <c r="D3" s="599"/>
      <c r="E3" s="599"/>
      <c r="F3" s="599"/>
      <c r="G3" s="599"/>
      <c r="H3" s="599"/>
      <c r="I3" s="599"/>
      <c r="J3" s="599"/>
      <c r="K3" s="599"/>
    </row>
    <row r="4" spans="2:17" ht="19.899999999999999" customHeight="1" x14ac:dyDescent="0.25">
      <c r="B4" s="638" t="s">
        <v>427</v>
      </c>
      <c r="C4" s="638"/>
      <c r="D4" s="638"/>
      <c r="E4" s="638"/>
      <c r="F4" s="638"/>
      <c r="G4" s="638"/>
      <c r="H4" s="638"/>
      <c r="I4" s="638"/>
      <c r="J4" s="638"/>
      <c r="K4" s="638"/>
    </row>
    <row r="5" spans="2:17" ht="24.75" customHeight="1" x14ac:dyDescent="0.25">
      <c r="B5" s="598" t="s">
        <v>431</v>
      </c>
      <c r="C5" s="598"/>
      <c r="D5" s="598"/>
      <c r="E5" s="598"/>
      <c r="F5" s="598"/>
      <c r="G5" s="598"/>
      <c r="H5" s="598"/>
      <c r="I5" s="598"/>
      <c r="J5" s="598"/>
      <c r="K5" s="598"/>
    </row>
    <row r="6" spans="2:17" ht="10.5" customHeight="1" x14ac:dyDescent="0.25">
      <c r="B6" s="80"/>
      <c r="C6" s="80"/>
      <c r="D6" s="80"/>
      <c r="E6" s="80"/>
      <c r="F6" s="80"/>
    </row>
    <row r="7" spans="2:17" ht="30" customHeight="1" x14ac:dyDescent="0.25">
      <c r="B7" s="639" t="s">
        <v>831</v>
      </c>
      <c r="C7" s="640"/>
      <c r="D7" s="640"/>
      <c r="E7" s="640"/>
      <c r="F7" s="640"/>
      <c r="G7" s="640"/>
      <c r="H7" s="640"/>
      <c r="I7" s="640"/>
      <c r="J7" s="640"/>
      <c r="K7" s="640"/>
      <c r="L7" s="641"/>
      <c r="M7" s="540"/>
      <c r="N7" s="540"/>
      <c r="O7" s="540"/>
    </row>
    <row r="8" spans="2:17" ht="30" customHeight="1" thickBot="1" x14ac:dyDescent="0.3">
      <c r="B8" s="214" t="s">
        <v>37</v>
      </c>
      <c r="C8" s="215">
        <v>2015</v>
      </c>
      <c r="D8" s="216">
        <v>2016</v>
      </c>
      <c r="E8" s="216">
        <v>2017</v>
      </c>
      <c r="F8" s="217">
        <v>2018</v>
      </c>
      <c r="G8" s="218">
        <v>2019</v>
      </c>
      <c r="H8" s="218">
        <v>2020</v>
      </c>
      <c r="I8" s="218">
        <v>2021</v>
      </c>
      <c r="J8" s="218">
        <v>2022</v>
      </c>
      <c r="K8" s="218">
        <v>2023</v>
      </c>
      <c r="L8" s="218">
        <v>2024</v>
      </c>
      <c r="M8" s="541"/>
      <c r="N8" s="540"/>
      <c r="O8" s="540"/>
    </row>
    <row r="9" spans="2:17" ht="30" customHeight="1" x14ac:dyDescent="0.25">
      <c r="B9" s="200" t="s">
        <v>5</v>
      </c>
      <c r="C9" s="320">
        <v>0</v>
      </c>
      <c r="D9" s="188">
        <v>7</v>
      </c>
      <c r="E9" s="188">
        <v>4</v>
      </c>
      <c r="F9" s="202">
        <v>0</v>
      </c>
      <c r="G9" s="202">
        <v>6</v>
      </c>
      <c r="H9" s="202">
        <v>2</v>
      </c>
      <c r="I9" s="202">
        <v>6</v>
      </c>
      <c r="J9" s="202">
        <v>1</v>
      </c>
      <c r="K9" s="374">
        <v>6</v>
      </c>
      <c r="L9" s="374">
        <v>9</v>
      </c>
      <c r="M9" s="540"/>
      <c r="N9" s="540"/>
      <c r="O9" s="540"/>
    </row>
    <row r="10" spans="2:17" ht="30" customHeight="1" x14ac:dyDescent="0.25">
      <c r="B10" s="174" t="s">
        <v>2</v>
      </c>
      <c r="C10" s="180">
        <v>0</v>
      </c>
      <c r="D10" s="206">
        <v>5</v>
      </c>
      <c r="E10" s="206">
        <v>10</v>
      </c>
      <c r="F10" s="13">
        <v>1</v>
      </c>
      <c r="G10" s="13">
        <v>15</v>
      </c>
      <c r="H10" s="13">
        <v>17</v>
      </c>
      <c r="I10" s="13">
        <v>13</v>
      </c>
      <c r="J10" s="13">
        <v>22</v>
      </c>
      <c r="K10" s="357">
        <v>25</v>
      </c>
      <c r="L10" s="357">
        <v>37</v>
      </c>
      <c r="M10" s="541"/>
      <c r="N10" s="540"/>
      <c r="O10" s="540"/>
    </row>
    <row r="11" spans="2:17" ht="30" customHeight="1" x14ac:dyDescent="0.25">
      <c r="B11" s="225" t="s">
        <v>3</v>
      </c>
      <c r="C11" s="297">
        <v>0</v>
      </c>
      <c r="D11" s="227">
        <v>4</v>
      </c>
      <c r="E11" s="227">
        <v>3</v>
      </c>
      <c r="F11" s="226">
        <v>4</v>
      </c>
      <c r="G11" s="226">
        <v>6</v>
      </c>
      <c r="H11" s="226">
        <v>2</v>
      </c>
      <c r="I11" s="226">
        <v>4</v>
      </c>
      <c r="J11" s="226">
        <v>11</v>
      </c>
      <c r="K11" s="538">
        <v>16</v>
      </c>
      <c r="L11" s="538">
        <v>16</v>
      </c>
      <c r="M11" s="540"/>
      <c r="N11" s="540"/>
      <c r="O11" s="540"/>
    </row>
    <row r="12" spans="2:17" ht="21.75" customHeight="1" x14ac:dyDescent="0.25">
      <c r="B12" s="228" t="s">
        <v>36</v>
      </c>
      <c r="C12" s="449"/>
      <c r="D12" s="230"/>
      <c r="E12" s="230"/>
      <c r="F12" s="231"/>
      <c r="G12" s="232"/>
      <c r="H12" s="232"/>
      <c r="I12" s="232"/>
      <c r="J12" s="232"/>
      <c r="K12" s="537"/>
      <c r="L12" s="537"/>
      <c r="M12" s="541"/>
      <c r="N12" s="540"/>
      <c r="O12" s="540"/>
      <c r="Q12" t="s">
        <v>15</v>
      </c>
    </row>
    <row r="13" spans="2:17" ht="30" customHeight="1" x14ac:dyDescent="0.25">
      <c r="B13" s="200" t="s">
        <v>0</v>
      </c>
      <c r="C13" s="320">
        <v>0</v>
      </c>
      <c r="D13" s="202">
        <v>2</v>
      </c>
      <c r="E13" s="202">
        <v>2</v>
      </c>
      <c r="F13" s="202">
        <v>0</v>
      </c>
      <c r="G13" s="202">
        <v>14</v>
      </c>
      <c r="H13" s="202">
        <v>4</v>
      </c>
      <c r="I13" s="202">
        <v>8</v>
      </c>
      <c r="J13" s="202">
        <v>8</v>
      </c>
      <c r="K13" s="374">
        <v>13</v>
      </c>
      <c r="L13" s="374">
        <v>14</v>
      </c>
      <c r="M13" s="540"/>
      <c r="N13" s="540"/>
      <c r="O13" s="540"/>
    </row>
    <row r="14" spans="2:17" ht="30" customHeight="1" x14ac:dyDescent="0.25">
      <c r="B14" s="174" t="s">
        <v>52</v>
      </c>
      <c r="C14" s="180">
        <v>0</v>
      </c>
      <c r="D14" s="13">
        <v>0</v>
      </c>
      <c r="E14" s="13">
        <v>5</v>
      </c>
      <c r="F14" s="13">
        <v>0</v>
      </c>
      <c r="G14" s="13">
        <v>1</v>
      </c>
      <c r="H14" s="13">
        <v>5</v>
      </c>
      <c r="I14" s="13">
        <v>4</v>
      </c>
      <c r="J14" s="13">
        <v>16</v>
      </c>
      <c r="K14" s="357">
        <v>12</v>
      </c>
      <c r="L14" s="357">
        <v>16</v>
      </c>
      <c r="M14" s="541"/>
      <c r="N14" s="540"/>
      <c r="O14" s="540"/>
    </row>
    <row r="15" spans="2:17" ht="30" customHeight="1" thickBot="1" x14ac:dyDescent="0.3">
      <c r="B15" s="219" t="s">
        <v>53</v>
      </c>
      <c r="C15" s="322">
        <v>0</v>
      </c>
      <c r="D15" s="220">
        <v>14</v>
      </c>
      <c r="E15" s="220">
        <v>10</v>
      </c>
      <c r="F15" s="220">
        <v>5</v>
      </c>
      <c r="G15" s="220">
        <v>12</v>
      </c>
      <c r="H15" s="220">
        <v>12</v>
      </c>
      <c r="I15" s="220">
        <v>11</v>
      </c>
      <c r="J15" s="220">
        <v>10</v>
      </c>
      <c r="K15" s="539">
        <v>22</v>
      </c>
      <c r="L15" s="539">
        <v>32</v>
      </c>
      <c r="M15" s="540"/>
      <c r="N15" s="540"/>
      <c r="O15" s="540"/>
    </row>
    <row r="16" spans="2:17" ht="30" customHeight="1" thickBot="1" x14ac:dyDescent="0.3">
      <c r="B16" s="233" t="s">
        <v>1</v>
      </c>
      <c r="C16" s="448">
        <v>0</v>
      </c>
      <c r="D16" s="201">
        <f t="shared" ref="D16:F16" si="0">SUM(D13:D15)</f>
        <v>16</v>
      </c>
      <c r="E16" s="201">
        <f t="shared" si="0"/>
        <v>17</v>
      </c>
      <c r="F16" s="201">
        <f t="shared" si="0"/>
        <v>5</v>
      </c>
      <c r="G16" s="448">
        <f>SUM(G13:G15)</f>
        <v>27</v>
      </c>
      <c r="H16" s="201">
        <f>SUM(H13:H15)</f>
        <v>21</v>
      </c>
      <c r="I16" s="201">
        <f>SUM(I13:I15)</f>
        <v>23</v>
      </c>
      <c r="J16" s="201">
        <v>34</v>
      </c>
      <c r="K16" s="201">
        <f>SUM(K13:K15)</f>
        <v>47</v>
      </c>
      <c r="L16" s="201">
        <v>62</v>
      </c>
      <c r="M16" s="541"/>
      <c r="N16" s="540"/>
      <c r="O16" s="540"/>
    </row>
    <row r="17" spans="1:15" ht="30" customHeight="1" thickTop="1" x14ac:dyDescent="0.25">
      <c r="B17" s="202" t="s">
        <v>305</v>
      </c>
      <c r="C17" s="221">
        <v>138</v>
      </c>
      <c r="D17" s="222">
        <v>146</v>
      </c>
      <c r="E17" s="222">
        <v>208</v>
      </c>
      <c r="F17" s="222">
        <v>220</v>
      </c>
      <c r="G17" s="224">
        <v>240</v>
      </c>
      <c r="H17" s="224">
        <v>169</v>
      </c>
      <c r="I17" s="224">
        <v>208</v>
      </c>
      <c r="J17" s="224">
        <v>240</v>
      </c>
      <c r="K17" s="224">
        <v>299</v>
      </c>
      <c r="L17" s="224">
        <v>293</v>
      </c>
      <c r="M17" s="540"/>
      <c r="N17" s="540"/>
      <c r="O17" s="540"/>
    </row>
    <row r="18" spans="1:15" ht="30" customHeight="1" x14ac:dyDescent="0.25">
      <c r="B18" s="13" t="s">
        <v>18</v>
      </c>
      <c r="C18" s="97">
        <f t="shared" ref="C18:H18" si="1">C16/C17</f>
        <v>0</v>
      </c>
      <c r="D18" s="97">
        <f t="shared" si="1"/>
        <v>0.1095890410958904</v>
      </c>
      <c r="E18" s="97">
        <f t="shared" si="1"/>
        <v>8.1730769230769232E-2</v>
      </c>
      <c r="F18" s="97">
        <f t="shared" si="1"/>
        <v>2.2727272727272728E-2</v>
      </c>
      <c r="G18" s="14">
        <f t="shared" si="1"/>
        <v>0.1125</v>
      </c>
      <c r="H18" s="14">
        <f t="shared" si="1"/>
        <v>0.1242603550295858</v>
      </c>
      <c r="I18" s="14">
        <f t="shared" ref="I18:J18" si="2">I16/I17</f>
        <v>0.11057692307692307</v>
      </c>
      <c r="J18" s="14">
        <f t="shared" si="2"/>
        <v>0.14166666666666666</v>
      </c>
      <c r="K18" s="14">
        <f t="shared" ref="K18:L18" si="3">K16/K17</f>
        <v>0.15719063545150502</v>
      </c>
      <c r="L18" s="14">
        <f t="shared" si="3"/>
        <v>0.21160409556313994</v>
      </c>
    </row>
    <row r="19" spans="1:15" ht="15.75" customHeight="1" x14ac:dyDescent="0.25">
      <c r="B19" s="81" t="s">
        <v>51</v>
      </c>
    </row>
    <row r="24" spans="1:15" x14ac:dyDescent="0.25">
      <c r="A24" s="51"/>
    </row>
  </sheetData>
  <mergeCells count="4">
    <mergeCell ref="B5:K5"/>
    <mergeCell ref="B4:K4"/>
    <mergeCell ref="B3:K3"/>
    <mergeCell ref="B7:L7"/>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T31"/>
  <sheetViews>
    <sheetView showGridLines="0" topLeftCell="A4" workbookViewId="0">
      <selection activeCell="F17" sqref="F17"/>
    </sheetView>
  </sheetViews>
  <sheetFormatPr defaultColWidth="9.140625" defaultRowHeight="14.25" x14ac:dyDescent="0.2"/>
  <cols>
    <col min="1" max="1" width="10.5703125" style="2" customWidth="1"/>
    <col min="2" max="2" width="9.85546875" style="2" customWidth="1"/>
    <col min="3" max="3" width="15" style="2" customWidth="1"/>
    <col min="4" max="4" width="14.7109375" style="2" customWidth="1"/>
    <col min="5" max="5" width="15.28515625" style="2" customWidth="1"/>
    <col min="6" max="6" width="14.42578125" style="2" customWidth="1"/>
    <col min="7" max="9" width="9.140625" style="2"/>
    <col min="10" max="10" width="7.5703125" style="2" customWidth="1"/>
    <col min="11" max="15" width="9.140625" style="2"/>
    <col min="16" max="16" width="11.140625" style="2" customWidth="1"/>
    <col min="17" max="16384" width="9.140625" style="2"/>
  </cols>
  <sheetData>
    <row r="2" spans="2:20" ht="24" customHeight="1" x14ac:dyDescent="0.2">
      <c r="B2" s="599" t="s">
        <v>645</v>
      </c>
      <c r="C2" s="599"/>
      <c r="D2" s="599"/>
      <c r="E2" s="599"/>
      <c r="F2" s="599"/>
      <c r="G2" s="43"/>
      <c r="I2" s="96"/>
      <c r="J2" s="96"/>
      <c r="K2" s="96"/>
      <c r="L2" s="96"/>
      <c r="M2" s="96"/>
      <c r="N2" s="96"/>
      <c r="O2" s="96"/>
      <c r="P2" s="96"/>
      <c r="Q2" s="96"/>
      <c r="R2" s="96"/>
    </row>
    <row r="3" spans="2:20" ht="16.899999999999999" customHeight="1" x14ac:dyDescent="0.2">
      <c r="B3" s="599" t="s">
        <v>427</v>
      </c>
      <c r="C3" s="599"/>
      <c r="D3" s="599"/>
      <c r="E3" s="599"/>
      <c r="F3" s="599"/>
      <c r="G3" s="43"/>
      <c r="I3" s="96"/>
      <c r="J3" s="96"/>
      <c r="K3" s="96"/>
      <c r="L3" s="96"/>
      <c r="M3" s="96"/>
      <c r="N3" s="96"/>
      <c r="O3" s="96"/>
      <c r="P3" s="96"/>
      <c r="Q3" s="96"/>
      <c r="R3" s="96"/>
    </row>
    <row r="4" spans="2:20" ht="21" customHeight="1" x14ac:dyDescent="0.25">
      <c r="B4" s="659" t="s">
        <v>432</v>
      </c>
      <c r="C4" s="659"/>
      <c r="D4" s="659"/>
      <c r="E4" s="659"/>
      <c r="F4" s="659"/>
      <c r="I4" s="96"/>
      <c r="J4" s="96"/>
      <c r="K4" s="96"/>
      <c r="L4" s="96"/>
      <c r="M4" s="96"/>
      <c r="N4" s="96"/>
      <c r="O4" s="96"/>
      <c r="P4" s="96"/>
      <c r="Q4" s="96"/>
      <c r="R4" s="96"/>
    </row>
    <row r="5" spans="2:20" ht="8.25" customHeight="1" x14ac:dyDescent="0.25">
      <c r="B5"/>
      <c r="C5"/>
      <c r="D5" s="1"/>
      <c r="E5" s="1"/>
      <c r="F5" s="1"/>
      <c r="I5" s="96"/>
      <c r="J5" s="96"/>
      <c r="K5" s="96"/>
      <c r="L5" s="96"/>
      <c r="M5" s="96"/>
      <c r="N5" s="96"/>
      <c r="O5" s="96"/>
      <c r="P5" s="96"/>
      <c r="Q5" s="96"/>
      <c r="R5" s="96"/>
    </row>
    <row r="6" spans="2:20" ht="30" customHeight="1" x14ac:dyDescent="0.2">
      <c r="B6" s="656" t="s">
        <v>296</v>
      </c>
      <c r="C6" s="657"/>
      <c r="D6" s="657"/>
      <c r="E6" s="657"/>
      <c r="F6" s="658"/>
      <c r="G6" s="2" t="s">
        <v>15</v>
      </c>
      <c r="I6" s="96"/>
      <c r="J6" s="96"/>
      <c r="K6" s="96"/>
      <c r="L6" s="96"/>
      <c r="M6" s="96"/>
      <c r="N6" s="96"/>
      <c r="O6" s="96"/>
      <c r="P6" s="96"/>
      <c r="Q6" s="96"/>
      <c r="R6" s="96"/>
    </row>
    <row r="7" spans="2:20" ht="30" customHeight="1" x14ac:dyDescent="0.2">
      <c r="B7" s="660" t="s">
        <v>7</v>
      </c>
      <c r="C7" s="667" t="s">
        <v>203</v>
      </c>
      <c r="D7" s="668"/>
      <c r="E7" s="669"/>
      <c r="F7" s="665" t="s">
        <v>66</v>
      </c>
      <c r="I7" s="96"/>
      <c r="J7" s="96"/>
      <c r="K7" s="96"/>
      <c r="L7" s="96"/>
      <c r="M7" s="96"/>
      <c r="N7" s="96"/>
      <c r="O7" s="96"/>
      <c r="P7" s="96"/>
      <c r="Q7" s="96"/>
      <c r="R7" s="96"/>
    </row>
    <row r="8" spans="2:20" ht="30" customHeight="1" thickBot="1" x14ac:dyDescent="0.25">
      <c r="B8" s="661"/>
      <c r="C8" s="235" t="s">
        <v>58</v>
      </c>
      <c r="D8" s="236" t="s">
        <v>59</v>
      </c>
      <c r="E8" s="237" t="s">
        <v>60</v>
      </c>
      <c r="F8" s="666"/>
      <c r="I8" s="96"/>
      <c r="J8" s="96"/>
      <c r="K8" s="96"/>
      <c r="L8" s="96"/>
      <c r="M8" s="96"/>
      <c r="N8" s="96"/>
      <c r="O8" s="96"/>
      <c r="P8" s="96"/>
      <c r="Q8" s="96"/>
      <c r="R8" s="96"/>
    </row>
    <row r="9" spans="2:20" ht="30" customHeight="1" thickTop="1" x14ac:dyDescent="0.2">
      <c r="B9" s="238">
        <v>2015</v>
      </c>
      <c r="C9" s="239" t="s">
        <v>20</v>
      </c>
      <c r="D9" s="226" t="s">
        <v>20</v>
      </c>
      <c r="E9" s="240" t="s">
        <v>20</v>
      </c>
      <c r="F9" s="241" t="s">
        <v>187</v>
      </c>
      <c r="I9" s="96"/>
      <c r="J9" s="96"/>
      <c r="K9" s="96"/>
      <c r="L9" s="96"/>
      <c r="M9" s="96"/>
      <c r="N9" s="96"/>
      <c r="O9" s="96"/>
      <c r="P9" s="96"/>
      <c r="Q9" s="96"/>
      <c r="R9" s="96"/>
      <c r="T9" s="2" t="s">
        <v>15</v>
      </c>
    </row>
    <row r="10" spans="2:20" ht="30" customHeight="1" x14ac:dyDescent="0.2">
      <c r="B10" s="242">
        <v>2016</v>
      </c>
      <c r="C10" s="239" t="s">
        <v>20</v>
      </c>
      <c r="D10" s="226" t="s">
        <v>20</v>
      </c>
      <c r="E10" s="240" t="s">
        <v>20</v>
      </c>
      <c r="F10" s="243" t="s">
        <v>188</v>
      </c>
      <c r="I10" s="96"/>
      <c r="J10" s="96"/>
      <c r="K10" s="96"/>
      <c r="L10" s="96"/>
      <c r="M10" s="96"/>
      <c r="N10" s="96"/>
      <c r="O10" s="96"/>
      <c r="P10" s="96"/>
      <c r="Q10" s="96"/>
      <c r="R10" s="96"/>
      <c r="S10" s="2" t="s">
        <v>15</v>
      </c>
    </row>
    <row r="11" spans="2:20" ht="30" customHeight="1" x14ac:dyDescent="0.2">
      <c r="B11" s="242">
        <v>2017</v>
      </c>
      <c r="C11" s="239">
        <v>2</v>
      </c>
      <c r="D11" s="226">
        <v>3</v>
      </c>
      <c r="E11" s="240">
        <v>0</v>
      </c>
      <c r="F11" s="243" t="s">
        <v>63</v>
      </c>
      <c r="I11" s="96"/>
      <c r="J11" s="96"/>
      <c r="K11" s="96"/>
      <c r="L11" s="96"/>
      <c r="M11" s="96"/>
      <c r="N11" s="96"/>
      <c r="O11" s="96"/>
      <c r="P11" s="96"/>
      <c r="Q11" s="96"/>
      <c r="R11" s="96"/>
    </row>
    <row r="12" spans="2:20" ht="30" customHeight="1" x14ac:dyDescent="0.2">
      <c r="B12" s="242">
        <v>2018</v>
      </c>
      <c r="C12" s="239">
        <v>2</v>
      </c>
      <c r="D12" s="226">
        <v>0</v>
      </c>
      <c r="E12" s="240">
        <v>3</v>
      </c>
      <c r="F12" s="243" t="s">
        <v>206</v>
      </c>
      <c r="I12" s="96"/>
      <c r="J12" s="96"/>
      <c r="K12" s="96"/>
      <c r="L12" s="96"/>
      <c r="M12" s="96"/>
      <c r="N12" s="96"/>
      <c r="O12" s="96"/>
      <c r="P12" s="96"/>
      <c r="Q12" s="96"/>
      <c r="R12" s="96"/>
    </row>
    <row r="13" spans="2:20" ht="30" customHeight="1" x14ac:dyDescent="0.2">
      <c r="B13" s="242">
        <v>2019</v>
      </c>
      <c r="C13" s="244">
        <v>7</v>
      </c>
      <c r="D13" s="13">
        <v>5</v>
      </c>
      <c r="E13" s="245">
        <v>15</v>
      </c>
      <c r="F13" s="243" t="s">
        <v>35</v>
      </c>
      <c r="I13" s="96"/>
      <c r="J13" s="96"/>
      <c r="K13" s="96"/>
      <c r="L13" s="96"/>
      <c r="M13" s="96"/>
      <c r="N13" s="96"/>
      <c r="O13" s="96"/>
      <c r="P13" s="96"/>
      <c r="Q13" s="96"/>
      <c r="R13" s="96"/>
      <c r="T13" s="2" t="s">
        <v>15</v>
      </c>
    </row>
    <row r="14" spans="2:20" ht="29.25" customHeight="1" x14ac:dyDescent="0.2">
      <c r="B14" s="242">
        <v>2020</v>
      </c>
      <c r="C14" s="244">
        <v>2</v>
      </c>
      <c r="D14" s="13">
        <v>15</v>
      </c>
      <c r="E14" s="245">
        <v>4</v>
      </c>
      <c r="F14" s="243" t="s">
        <v>270</v>
      </c>
      <c r="I14" s="96"/>
      <c r="J14" s="96"/>
      <c r="K14" s="96"/>
      <c r="L14" s="96"/>
      <c r="M14" s="96"/>
      <c r="N14" s="96"/>
      <c r="O14" s="96"/>
      <c r="P14" s="96"/>
      <c r="Q14" s="96"/>
      <c r="R14" s="96"/>
    </row>
    <row r="15" spans="2:20" ht="29.25" customHeight="1" x14ac:dyDescent="0.2">
      <c r="B15" s="242">
        <v>2021</v>
      </c>
      <c r="C15" s="244">
        <v>2</v>
      </c>
      <c r="D15" s="13">
        <v>11</v>
      </c>
      <c r="E15" s="245">
        <v>10</v>
      </c>
      <c r="F15" s="243" t="s">
        <v>686</v>
      </c>
      <c r="I15" s="96"/>
      <c r="J15" s="96"/>
      <c r="K15" s="96"/>
      <c r="L15" s="96"/>
      <c r="M15" s="96"/>
      <c r="N15" s="96"/>
      <c r="O15" s="96"/>
      <c r="P15" s="96"/>
      <c r="Q15" s="96"/>
      <c r="R15" s="96"/>
    </row>
    <row r="16" spans="2:20" ht="29.25" customHeight="1" x14ac:dyDescent="0.2">
      <c r="B16" s="242">
        <v>2022</v>
      </c>
      <c r="C16" s="244">
        <v>3</v>
      </c>
      <c r="D16" s="13">
        <v>21</v>
      </c>
      <c r="E16" s="245">
        <v>10</v>
      </c>
      <c r="F16" s="243" t="s">
        <v>735</v>
      </c>
      <c r="I16" s="96"/>
      <c r="J16" s="96"/>
      <c r="K16" s="96"/>
      <c r="L16" s="96"/>
      <c r="M16" s="96"/>
      <c r="N16" s="96"/>
      <c r="O16" s="96"/>
      <c r="P16" s="96"/>
      <c r="Q16" s="96"/>
      <c r="R16" s="96"/>
    </row>
    <row r="17" spans="1:18" ht="29.25" customHeight="1" x14ac:dyDescent="0.25">
      <c r="B17" s="242">
        <v>2023</v>
      </c>
      <c r="C17" s="244" t="s">
        <v>20</v>
      </c>
      <c r="D17" s="13" t="s">
        <v>20</v>
      </c>
      <c r="E17" s="317" t="s">
        <v>20</v>
      </c>
      <c r="F17" s="243" t="s">
        <v>777</v>
      </c>
      <c r="G17" s="502"/>
      <c r="I17" s="96"/>
      <c r="J17" s="96"/>
      <c r="K17" s="96"/>
      <c r="L17" s="96"/>
      <c r="M17" s="96"/>
      <c r="N17" s="96"/>
      <c r="O17" s="96"/>
      <c r="P17" s="96"/>
      <c r="Q17" s="96"/>
      <c r="R17" s="96"/>
    </row>
    <row r="18" spans="1:18" ht="29.25" customHeight="1" x14ac:dyDescent="0.25">
      <c r="B18" s="242">
        <v>2024</v>
      </c>
      <c r="C18" s="244" t="s">
        <v>20</v>
      </c>
      <c r="D18" s="13" t="s">
        <v>20</v>
      </c>
      <c r="E18" s="317" t="s">
        <v>20</v>
      </c>
      <c r="F18" s="243" t="s">
        <v>832</v>
      </c>
      <c r="G18" s="502"/>
      <c r="I18" s="96"/>
      <c r="J18" s="96"/>
      <c r="K18" s="96"/>
      <c r="L18" s="96"/>
      <c r="M18" s="96"/>
      <c r="N18" s="96"/>
      <c r="O18" s="96"/>
      <c r="P18" s="96"/>
      <c r="Q18" s="96"/>
      <c r="R18" s="96"/>
    </row>
    <row r="19" spans="1:18" x14ac:dyDescent="0.2">
      <c r="B19" s="1" t="s">
        <v>14</v>
      </c>
    </row>
    <row r="20" spans="1:18" ht="16.5" customHeight="1" x14ac:dyDescent="0.2">
      <c r="B20" s="247" t="s">
        <v>297</v>
      </c>
      <c r="C20" s="39"/>
      <c r="D20" s="39"/>
      <c r="E20" s="39"/>
      <c r="F20" s="39"/>
    </row>
    <row r="21" spans="1:18" ht="15" x14ac:dyDescent="0.25">
      <c r="B21"/>
      <c r="C21"/>
      <c r="D21" s="1"/>
      <c r="E21" s="1"/>
      <c r="F21" s="1"/>
      <c r="N21" s="2" t="s">
        <v>15</v>
      </c>
    </row>
    <row r="22" spans="1:18" ht="15.75" x14ac:dyDescent="0.2">
      <c r="B22" s="39"/>
      <c r="C22" s="39"/>
      <c r="D22" s="39"/>
      <c r="E22" s="39"/>
      <c r="F22" s="39"/>
    </row>
    <row r="23" spans="1:18" ht="14.25" customHeight="1" x14ac:dyDescent="0.2">
      <c r="B23" s="27"/>
      <c r="C23" s="44"/>
      <c r="D23" s="44"/>
      <c r="E23" s="44"/>
      <c r="F23" s="246"/>
    </row>
    <row r="24" spans="1:18" ht="14.25" customHeight="1" x14ac:dyDescent="0.2">
      <c r="B24" s="27"/>
      <c r="C24" s="74"/>
      <c r="D24" s="74"/>
      <c r="E24" s="74"/>
      <c r="F24" s="246"/>
      <c r="H24" s="40"/>
    </row>
    <row r="25" spans="1:18" ht="15" x14ac:dyDescent="0.2">
      <c r="B25" s="48"/>
      <c r="C25" s="45"/>
      <c r="D25" s="45"/>
      <c r="E25" s="114"/>
      <c r="F25" s="48"/>
    </row>
    <row r="26" spans="1:18" ht="15" x14ac:dyDescent="0.2">
      <c r="B26" s="48"/>
      <c r="C26" s="45"/>
      <c r="D26" s="45"/>
      <c r="E26" s="45"/>
      <c r="F26" s="48"/>
    </row>
    <row r="27" spans="1:18" ht="15" x14ac:dyDescent="0.2">
      <c r="B27" s="48"/>
      <c r="C27" s="45"/>
      <c r="D27" s="45"/>
      <c r="E27" s="45"/>
      <c r="F27" s="48"/>
    </row>
    <row r="28" spans="1:18" ht="15" x14ac:dyDescent="0.2">
      <c r="B28" s="48"/>
      <c r="C28" s="45"/>
      <c r="D28" s="45"/>
      <c r="E28" s="45"/>
      <c r="F28" s="48"/>
    </row>
    <row r="29" spans="1:18" ht="15" x14ac:dyDescent="0.2">
      <c r="B29" s="48"/>
      <c r="C29" s="45"/>
      <c r="D29" s="45"/>
      <c r="E29" s="45"/>
      <c r="F29" s="48"/>
    </row>
    <row r="31" spans="1:18" x14ac:dyDescent="0.2">
      <c r="A31" s="40"/>
    </row>
  </sheetData>
  <mergeCells count="7">
    <mergeCell ref="B2:F2"/>
    <mergeCell ref="B4:F4"/>
    <mergeCell ref="B6:F6"/>
    <mergeCell ref="B7:B8"/>
    <mergeCell ref="C7:E7"/>
    <mergeCell ref="F7:F8"/>
    <mergeCell ref="B3:F3"/>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40"/>
  <sheetViews>
    <sheetView showGridLines="0" zoomScaleNormal="100" workbookViewId="0">
      <selection activeCell="F10" sqref="F10"/>
    </sheetView>
  </sheetViews>
  <sheetFormatPr defaultRowHeight="15" x14ac:dyDescent="0.25"/>
  <cols>
    <col min="1" max="1" width="4.42578125" customWidth="1"/>
    <col min="2" max="2" width="127.7109375" customWidth="1"/>
  </cols>
  <sheetData>
    <row r="1" spans="2:5" ht="9" customHeight="1" x14ac:dyDescent="0.25"/>
    <row r="2" spans="2:5" ht="27" customHeight="1" x14ac:dyDescent="0.25">
      <c r="B2" s="542"/>
    </row>
    <row r="3" spans="2:5" ht="48" customHeight="1" x14ac:dyDescent="0.25">
      <c r="B3" s="597" t="s">
        <v>860</v>
      </c>
    </row>
    <row r="4" spans="2:5" ht="13.5" customHeight="1" x14ac:dyDescent="0.25"/>
    <row r="5" spans="2:5" ht="45" x14ac:dyDescent="0.25">
      <c r="B5" s="467" t="s">
        <v>858</v>
      </c>
    </row>
    <row r="6" spans="2:5" ht="11.25" customHeight="1" x14ac:dyDescent="0.25"/>
    <row r="7" spans="2:5" ht="45" x14ac:dyDescent="0.25">
      <c r="B7" s="467" t="s">
        <v>861</v>
      </c>
    </row>
    <row r="8" spans="2:5" ht="45" x14ac:dyDescent="0.25">
      <c r="B8" s="467" t="s">
        <v>863</v>
      </c>
    </row>
    <row r="9" spans="2:5" ht="60.75" customHeight="1" x14ac:dyDescent="0.25">
      <c r="B9" s="73" t="s">
        <v>670</v>
      </c>
    </row>
    <row r="10" spans="2:5" ht="45" x14ac:dyDescent="0.25">
      <c r="B10" s="467" t="s">
        <v>660</v>
      </c>
      <c r="E10" t="s">
        <v>15</v>
      </c>
    </row>
    <row r="11" spans="2:5" ht="12.75" customHeight="1" x14ac:dyDescent="0.25"/>
    <row r="12" spans="2:5" ht="45" customHeight="1" x14ac:dyDescent="0.25">
      <c r="B12" s="467" t="s">
        <v>755</v>
      </c>
    </row>
    <row r="13" spans="2:5" ht="18.75" customHeight="1" x14ac:dyDescent="0.25">
      <c r="B13" s="467" t="s">
        <v>862</v>
      </c>
    </row>
    <row r="14" spans="2:5" ht="30" x14ac:dyDescent="0.25">
      <c r="B14" s="467" t="s">
        <v>857</v>
      </c>
      <c r="D14" t="s">
        <v>15</v>
      </c>
    </row>
    <row r="15" spans="2:5" x14ac:dyDescent="0.25">
      <c r="B15" s="467" t="s">
        <v>859</v>
      </c>
    </row>
    <row r="16" spans="2:5" x14ac:dyDescent="0.25">
      <c r="B16" s="467" t="s">
        <v>661</v>
      </c>
    </row>
    <row r="17" spans="2:2" ht="9" customHeight="1" x14ac:dyDescent="0.25"/>
    <row r="18" spans="2:2" ht="15" customHeight="1" x14ac:dyDescent="0.25">
      <c r="B18" s="467" t="s">
        <v>796</v>
      </c>
    </row>
    <row r="19" spans="2:2" ht="45" x14ac:dyDescent="0.25">
      <c r="B19" s="478" t="s">
        <v>683</v>
      </c>
    </row>
    <row r="20" spans="2:2" ht="58.5" customHeight="1" x14ac:dyDescent="0.25">
      <c r="B20" s="478" t="s">
        <v>662</v>
      </c>
    </row>
    <row r="21" spans="2:2" ht="16.5" customHeight="1" x14ac:dyDescent="0.25">
      <c r="B21" s="469" t="s">
        <v>663</v>
      </c>
    </row>
    <row r="22" spans="2:2" ht="14.25" customHeight="1" x14ac:dyDescent="0.25">
      <c r="B22" s="469" t="s">
        <v>664</v>
      </c>
    </row>
    <row r="23" spans="2:2" x14ac:dyDescent="0.25">
      <c r="B23" s="469" t="s">
        <v>665</v>
      </c>
    </row>
    <row r="24" spans="2:2" ht="15" customHeight="1" x14ac:dyDescent="0.25">
      <c r="B24" s="469" t="s">
        <v>666</v>
      </c>
    </row>
    <row r="25" spans="2:2" ht="12.75" customHeight="1" x14ac:dyDescent="0.25">
      <c r="B25" s="469" t="s">
        <v>667</v>
      </c>
    </row>
    <row r="26" spans="2:2" x14ac:dyDescent="0.25">
      <c r="B26" s="469" t="s">
        <v>536</v>
      </c>
    </row>
    <row r="27" spans="2:2" x14ac:dyDescent="0.25">
      <c r="B27" s="469" t="s">
        <v>541</v>
      </c>
    </row>
    <row r="28" spans="2:2" x14ac:dyDescent="0.25">
      <c r="B28" s="469" t="s">
        <v>545</v>
      </c>
    </row>
    <row r="29" spans="2:2" x14ac:dyDescent="0.25">
      <c r="B29" s="469" t="s">
        <v>548</v>
      </c>
    </row>
    <row r="30" spans="2:2" x14ac:dyDescent="0.25">
      <c r="B30" s="469" t="s">
        <v>668</v>
      </c>
    </row>
    <row r="31" spans="2:2" ht="12" customHeight="1" x14ac:dyDescent="0.25"/>
    <row r="32" spans="2:2" ht="45" x14ac:dyDescent="0.25">
      <c r="B32" s="73" t="s">
        <v>756</v>
      </c>
    </row>
    <row r="34" spans="2:2" ht="90" x14ac:dyDescent="0.25">
      <c r="B34" s="467" t="s">
        <v>669</v>
      </c>
    </row>
    <row r="36" spans="2:2" ht="45" x14ac:dyDescent="0.25">
      <c r="B36" s="467" t="s">
        <v>797</v>
      </c>
    </row>
    <row r="38" spans="2:2" x14ac:dyDescent="0.25">
      <c r="B38" s="467" t="s">
        <v>757</v>
      </c>
    </row>
    <row r="40" spans="2:2" ht="41.25" x14ac:dyDescent="0.25">
      <c r="B40" s="468" t="s">
        <v>671</v>
      </c>
    </row>
  </sheetData>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X37"/>
  <sheetViews>
    <sheetView showGridLines="0" workbookViewId="0">
      <selection activeCell="Q9" sqref="Q9"/>
    </sheetView>
  </sheetViews>
  <sheetFormatPr defaultRowHeight="15" x14ac:dyDescent="0.25"/>
  <cols>
    <col min="1" max="1" width="4.7109375" customWidth="1"/>
    <col min="2" max="2" width="32.140625" customWidth="1"/>
    <col min="3" max="12" width="6.7109375" customWidth="1"/>
    <col min="13" max="19" width="5.85546875" customWidth="1"/>
    <col min="20" max="20" width="13" customWidth="1"/>
    <col min="21" max="21" width="3.85546875" customWidth="1"/>
    <col min="22" max="22" width="6.85546875" customWidth="1"/>
  </cols>
  <sheetData>
    <row r="2" spans="2:12" ht="18" customHeight="1" x14ac:dyDescent="0.25">
      <c r="B2" s="599" t="s">
        <v>433</v>
      </c>
      <c r="C2" s="599"/>
      <c r="D2" s="599"/>
      <c r="E2" s="599"/>
      <c r="F2" s="599"/>
      <c r="G2" s="599"/>
      <c r="H2" s="599"/>
      <c r="I2" s="31"/>
    </row>
    <row r="3" spans="2:12" ht="16.899999999999999" customHeight="1" x14ac:dyDescent="0.25">
      <c r="B3" s="599" t="s">
        <v>436</v>
      </c>
      <c r="C3" s="599"/>
      <c r="D3" s="599"/>
      <c r="E3" s="599"/>
      <c r="F3" s="599"/>
      <c r="G3" s="599"/>
      <c r="H3" s="599"/>
      <c r="I3" s="31"/>
    </row>
    <row r="4" spans="2:12" ht="39.75" customHeight="1" x14ac:dyDescent="0.25">
      <c r="B4" s="632" t="s">
        <v>434</v>
      </c>
      <c r="C4" s="632"/>
      <c r="D4" s="632"/>
      <c r="E4" s="632"/>
      <c r="F4" s="632"/>
      <c r="G4" s="632"/>
      <c r="H4" s="632"/>
      <c r="I4" s="632"/>
      <c r="J4" s="632"/>
    </row>
    <row r="5" spans="2:12" ht="8.25" customHeight="1" x14ac:dyDescent="0.25">
      <c r="B5" s="7"/>
    </row>
    <row r="6" spans="2:12" ht="30" customHeight="1" x14ac:dyDescent="0.25">
      <c r="B6" s="602" t="s">
        <v>240</v>
      </c>
      <c r="C6" s="603"/>
      <c r="D6" s="603"/>
      <c r="E6" s="603"/>
      <c r="F6" s="603"/>
      <c r="G6" s="603"/>
      <c r="H6" s="603"/>
      <c r="I6" s="603"/>
      <c r="J6" s="603"/>
      <c r="K6" s="603"/>
      <c r="L6" s="604"/>
    </row>
    <row r="7" spans="2:12" ht="30" customHeight="1" x14ac:dyDescent="0.25">
      <c r="B7" s="199" t="s">
        <v>37</v>
      </c>
      <c r="C7" s="10">
        <v>2015</v>
      </c>
      <c r="D7" s="10">
        <v>2016</v>
      </c>
      <c r="E7" s="10">
        <v>2017</v>
      </c>
      <c r="F7" s="10">
        <v>2018</v>
      </c>
      <c r="G7" s="10">
        <v>2019</v>
      </c>
      <c r="H7" s="10">
        <v>2020</v>
      </c>
      <c r="I7" s="10">
        <v>2021</v>
      </c>
      <c r="J7" s="10">
        <v>2022</v>
      </c>
      <c r="K7" s="10">
        <v>2023</v>
      </c>
      <c r="L7" s="10">
        <v>2024</v>
      </c>
    </row>
    <row r="8" spans="2:12" ht="30" customHeight="1" x14ac:dyDescent="0.25">
      <c r="B8" s="200" t="s">
        <v>5</v>
      </c>
      <c r="C8" s="180" t="s">
        <v>20</v>
      </c>
      <c r="D8" s="13">
        <v>9</v>
      </c>
      <c r="E8" s="13">
        <v>7</v>
      </c>
      <c r="F8" s="13">
        <v>18</v>
      </c>
      <c r="G8" s="13">
        <v>11</v>
      </c>
      <c r="H8" s="13">
        <v>5</v>
      </c>
      <c r="I8" s="13">
        <v>10</v>
      </c>
      <c r="J8" s="13">
        <v>8</v>
      </c>
      <c r="K8" s="13">
        <v>7</v>
      </c>
      <c r="L8" s="13">
        <v>9</v>
      </c>
    </row>
    <row r="9" spans="2:12" ht="30" customHeight="1" x14ac:dyDescent="0.25">
      <c r="B9" s="174" t="s">
        <v>2</v>
      </c>
      <c r="C9" s="180" t="s">
        <v>20</v>
      </c>
      <c r="D9" s="13">
        <v>19</v>
      </c>
      <c r="E9" s="13">
        <v>33</v>
      </c>
      <c r="F9" s="13">
        <v>35</v>
      </c>
      <c r="G9" s="13">
        <v>38</v>
      </c>
      <c r="H9" s="13">
        <v>38</v>
      </c>
      <c r="I9" s="13">
        <v>39</v>
      </c>
      <c r="J9" s="13">
        <v>27</v>
      </c>
      <c r="K9" s="13">
        <v>47</v>
      </c>
      <c r="L9" s="13">
        <v>74</v>
      </c>
    </row>
    <row r="10" spans="2:12" ht="30" customHeight="1" x14ac:dyDescent="0.25">
      <c r="B10" s="174" t="s">
        <v>3</v>
      </c>
      <c r="C10" s="180" t="s">
        <v>20</v>
      </c>
      <c r="D10" s="13">
        <v>16</v>
      </c>
      <c r="E10" s="13">
        <v>27</v>
      </c>
      <c r="F10" s="13">
        <v>30</v>
      </c>
      <c r="G10" s="13">
        <v>29</v>
      </c>
      <c r="H10" s="13">
        <v>18</v>
      </c>
      <c r="I10" s="13">
        <v>26</v>
      </c>
      <c r="J10" s="13">
        <v>25</v>
      </c>
      <c r="K10" s="13">
        <v>33</v>
      </c>
      <c r="L10" s="13">
        <v>35</v>
      </c>
    </row>
    <row r="11" spans="2:12" ht="30" customHeight="1" thickBot="1" x14ac:dyDescent="0.3">
      <c r="B11" s="255" t="s">
        <v>1</v>
      </c>
      <c r="C11" s="25" t="s">
        <v>20</v>
      </c>
      <c r="D11" s="25">
        <f t="shared" ref="D11:F11" si="0">SUM(D8:D10)</f>
        <v>44</v>
      </c>
      <c r="E11" s="25">
        <f t="shared" si="0"/>
        <v>67</v>
      </c>
      <c r="F11" s="25">
        <f t="shared" si="0"/>
        <v>83</v>
      </c>
      <c r="G11" s="196">
        <f>SUM(G8:G10)</f>
        <v>78</v>
      </c>
      <c r="H11" s="196">
        <f>SUM(H8:H10)</f>
        <v>61</v>
      </c>
      <c r="I11" s="196">
        <f t="shared" ref="I11:J11" si="1">SUM(I8:I10)</f>
        <v>75</v>
      </c>
      <c r="J11" s="196">
        <f t="shared" si="1"/>
        <v>60</v>
      </c>
      <c r="K11" s="196">
        <f t="shared" ref="K11" si="2">SUM(K8:K10)</f>
        <v>87</v>
      </c>
      <c r="L11" s="196">
        <v>118</v>
      </c>
    </row>
    <row r="12" spans="2:12" ht="30" customHeight="1" thickTop="1" x14ac:dyDescent="0.25">
      <c r="B12" s="359" t="s">
        <v>290</v>
      </c>
      <c r="C12" s="197" t="s">
        <v>38</v>
      </c>
      <c r="D12" s="197" t="s">
        <v>39</v>
      </c>
      <c r="E12" s="197" t="s">
        <v>40</v>
      </c>
      <c r="F12" s="197" t="s">
        <v>41</v>
      </c>
      <c r="G12" s="198">
        <v>240</v>
      </c>
      <c r="H12" s="198">
        <v>169</v>
      </c>
      <c r="I12" s="198">
        <v>208</v>
      </c>
      <c r="J12" s="198">
        <v>240</v>
      </c>
      <c r="K12" s="198">
        <v>299</v>
      </c>
      <c r="L12" s="198">
        <v>293</v>
      </c>
    </row>
    <row r="13" spans="2:12" ht="30" customHeight="1" x14ac:dyDescent="0.25">
      <c r="B13" s="9" t="s">
        <v>139</v>
      </c>
      <c r="C13" s="98" t="s">
        <v>20</v>
      </c>
      <c r="D13" s="98">
        <f t="shared" ref="D13:G13" si="3">D11/D12</f>
        <v>0.30136986301369861</v>
      </c>
      <c r="E13" s="98">
        <f t="shared" si="3"/>
        <v>0.32211538461538464</v>
      </c>
      <c r="F13" s="98">
        <f t="shared" si="3"/>
        <v>0.37727272727272726</v>
      </c>
      <c r="G13" s="98">
        <f t="shared" si="3"/>
        <v>0.32500000000000001</v>
      </c>
      <c r="H13" s="98">
        <f t="shared" ref="H13" si="4">H11/H12</f>
        <v>0.36094674556213019</v>
      </c>
      <c r="I13" s="98">
        <f t="shared" ref="I13:J13" si="5">I11/I12</f>
        <v>0.36057692307692307</v>
      </c>
      <c r="J13" s="98">
        <f t="shared" si="5"/>
        <v>0.25</v>
      </c>
      <c r="K13" s="98">
        <f t="shared" ref="K13:L13" si="6">K11/K12</f>
        <v>0.29096989966555181</v>
      </c>
      <c r="L13" s="98">
        <f t="shared" si="6"/>
        <v>0.40273037542662116</v>
      </c>
    </row>
    <row r="14" spans="2:12" x14ac:dyDescent="0.25">
      <c r="B14" s="1" t="s">
        <v>14</v>
      </c>
    </row>
    <row r="15" spans="2:12" x14ac:dyDescent="0.25">
      <c r="B15" s="247" t="s">
        <v>297</v>
      </c>
    </row>
    <row r="16" spans="2:12" ht="8.25" customHeight="1" x14ac:dyDescent="0.25">
      <c r="H16" s="7"/>
      <c r="I16" s="7"/>
    </row>
    <row r="17" spans="1:24" ht="9" customHeight="1" x14ac:dyDescent="0.25">
      <c r="H17" s="106"/>
      <c r="I17" s="106"/>
      <c r="J17" s="106"/>
      <c r="K17" s="106"/>
      <c r="L17" s="106"/>
      <c r="N17" s="106"/>
      <c r="O17" s="106"/>
      <c r="P17" s="106"/>
      <c r="Q17" s="106"/>
      <c r="R17" s="106"/>
      <c r="S17" s="106"/>
      <c r="T17" s="106"/>
      <c r="U17" s="106"/>
      <c r="V17" s="106"/>
    </row>
    <row r="18" spans="1:24" x14ac:dyDescent="0.25">
      <c r="H18" s="111"/>
      <c r="I18" s="111"/>
      <c r="J18" s="31"/>
      <c r="K18" s="503"/>
      <c r="L18" s="31"/>
      <c r="N18" s="31"/>
      <c r="O18" s="31"/>
      <c r="P18" s="31"/>
      <c r="Q18" s="31"/>
      <c r="R18" s="31"/>
      <c r="S18" s="31"/>
      <c r="T18" s="31"/>
      <c r="U18" s="31"/>
      <c r="V18" s="31"/>
    </row>
    <row r="19" spans="1:24" x14ac:dyDescent="0.25">
      <c r="H19" s="112"/>
      <c r="I19" s="112"/>
      <c r="J19" s="45"/>
      <c r="K19" s="45"/>
      <c r="L19" s="45"/>
      <c r="N19" s="45"/>
      <c r="O19" s="45"/>
      <c r="P19" s="45"/>
      <c r="Q19" s="45"/>
      <c r="R19" s="45"/>
      <c r="S19" s="45"/>
      <c r="T19" s="45"/>
      <c r="U19" s="45"/>
      <c r="V19" s="45"/>
    </row>
    <row r="20" spans="1:24" x14ac:dyDescent="0.25">
      <c r="H20" s="112"/>
      <c r="I20" s="112"/>
      <c r="J20" s="45"/>
      <c r="K20" s="45"/>
      <c r="L20" s="45"/>
      <c r="N20" s="45" t="s">
        <v>15</v>
      </c>
      <c r="O20" s="45"/>
      <c r="P20" s="45"/>
      <c r="Q20" s="45"/>
      <c r="R20" s="45"/>
      <c r="S20" s="45"/>
      <c r="T20" s="45"/>
      <c r="U20" s="45"/>
      <c r="V20" s="45"/>
    </row>
    <row r="21" spans="1:24" x14ac:dyDescent="0.25">
      <c r="H21" s="112"/>
      <c r="I21" s="112"/>
      <c r="J21" s="45"/>
      <c r="K21" s="45"/>
      <c r="L21" s="45"/>
      <c r="N21" s="45"/>
      <c r="O21" s="45"/>
      <c r="P21" s="45"/>
      <c r="Q21" s="45"/>
      <c r="R21" s="45"/>
      <c r="S21" s="45"/>
      <c r="T21" s="45"/>
      <c r="U21" s="45"/>
      <c r="V21" s="45"/>
    </row>
    <row r="22" spans="1:24" x14ac:dyDescent="0.25">
      <c r="H22" s="113"/>
      <c r="I22" s="113"/>
      <c r="J22" s="114"/>
      <c r="K22" s="114"/>
      <c r="L22" s="114"/>
      <c r="N22" s="114"/>
      <c r="O22" s="114"/>
      <c r="P22" s="114"/>
      <c r="Q22" s="114"/>
      <c r="R22" s="114"/>
      <c r="S22" s="114"/>
      <c r="T22" s="114"/>
      <c r="U22" s="114"/>
      <c r="V22" s="114"/>
    </row>
    <row r="23" spans="1:24" x14ac:dyDescent="0.25">
      <c r="H23" s="115"/>
      <c r="I23" s="115"/>
      <c r="J23" s="116"/>
      <c r="K23" s="116"/>
      <c r="L23" s="116"/>
      <c r="N23" s="116"/>
      <c r="O23" s="116"/>
      <c r="P23" s="116"/>
      <c r="Q23" s="116"/>
      <c r="R23" s="116"/>
      <c r="S23" s="116"/>
      <c r="T23" s="116"/>
      <c r="U23" s="116"/>
      <c r="V23" s="116"/>
    </row>
    <row r="24" spans="1:24" ht="15.75" x14ac:dyDescent="0.25">
      <c r="H24" s="117"/>
      <c r="I24" s="117"/>
      <c r="J24" s="118"/>
      <c r="K24" s="118"/>
      <c r="L24" s="118"/>
      <c r="N24" s="118"/>
      <c r="O24" s="118"/>
      <c r="P24" s="118"/>
      <c r="Q24" s="118"/>
      <c r="R24" s="118"/>
      <c r="S24" s="118"/>
      <c r="T24" s="118"/>
      <c r="U24" s="118"/>
      <c r="V24" s="118"/>
    </row>
    <row r="25" spans="1:24" x14ac:dyDescent="0.25">
      <c r="H25" s="1"/>
      <c r="I25" s="1"/>
    </row>
    <row r="26" spans="1:24" x14ac:dyDescent="0.25">
      <c r="H26" s="88"/>
      <c r="I26" s="88"/>
      <c r="J26" s="88"/>
      <c r="K26" s="88"/>
      <c r="L26" s="88"/>
      <c r="M26" s="88"/>
      <c r="N26" s="88"/>
      <c r="O26" s="88"/>
      <c r="P26" s="88"/>
      <c r="Q26" s="88"/>
      <c r="R26" s="88"/>
      <c r="S26" s="88"/>
      <c r="T26" s="88"/>
      <c r="U26" s="88"/>
      <c r="V26" s="88"/>
      <c r="W26" s="88"/>
      <c r="X26" s="88"/>
    </row>
    <row r="27" spans="1:24" ht="15.75" x14ac:dyDescent="0.25">
      <c r="H27" s="119"/>
      <c r="I27" s="119"/>
      <c r="J27" s="120"/>
      <c r="K27" s="119"/>
      <c r="L27" s="119"/>
      <c r="M27" s="119"/>
      <c r="N27" s="119"/>
      <c r="O27" s="119"/>
      <c r="P27" s="119"/>
      <c r="Q27" s="119"/>
      <c r="R27" s="119"/>
      <c r="S27" s="119"/>
      <c r="T27" s="119"/>
      <c r="U27" s="119"/>
      <c r="V27" s="119"/>
      <c r="W27" s="88"/>
      <c r="X27" s="88"/>
    </row>
    <row r="28" spans="1:24" ht="17.25" customHeight="1" x14ac:dyDescent="0.25">
      <c r="A28" s="295"/>
      <c r="H28" s="92"/>
      <c r="I28" s="92"/>
      <c r="J28" s="123"/>
      <c r="K28" s="123"/>
      <c r="L28" s="123"/>
      <c r="M28" s="123"/>
      <c r="N28" s="123"/>
      <c r="O28" s="123"/>
      <c r="P28" s="123"/>
      <c r="Q28" s="123"/>
      <c r="R28" s="123"/>
      <c r="S28" s="123"/>
      <c r="T28" s="124"/>
      <c r="U28" s="124"/>
      <c r="V28" s="124"/>
      <c r="W28" s="88"/>
      <c r="X28" s="88"/>
    </row>
    <row r="29" spans="1:24" ht="15" customHeight="1" x14ac:dyDescent="0.25">
      <c r="H29" s="92"/>
      <c r="I29" s="92"/>
      <c r="J29" s="105"/>
      <c r="K29" s="105"/>
      <c r="L29" s="105"/>
      <c r="M29" s="105"/>
      <c r="N29" s="105"/>
      <c r="O29" s="105"/>
      <c r="P29" s="105"/>
      <c r="Q29" s="105"/>
      <c r="R29" s="105"/>
      <c r="S29" s="105"/>
      <c r="T29" s="116"/>
      <c r="U29" s="116"/>
      <c r="V29" s="116"/>
      <c r="W29" s="125"/>
      <c r="X29" s="125"/>
    </row>
    <row r="30" spans="1:24" ht="15.75" x14ac:dyDescent="0.25">
      <c r="H30" s="105"/>
      <c r="I30" s="105"/>
      <c r="J30" s="126"/>
      <c r="K30" s="126"/>
      <c r="L30" s="126"/>
      <c r="M30" s="126"/>
      <c r="N30" s="126"/>
      <c r="O30" s="126"/>
      <c r="P30" s="126"/>
      <c r="Q30" s="126"/>
      <c r="R30" s="126"/>
      <c r="S30" s="126"/>
      <c r="T30" s="121"/>
      <c r="U30" s="121"/>
      <c r="V30" s="121"/>
      <c r="W30" s="88"/>
      <c r="X30" s="88"/>
    </row>
    <row r="31" spans="1:24" ht="15.75" x14ac:dyDescent="0.25">
      <c r="H31" s="105"/>
      <c r="I31" s="105"/>
      <c r="J31" s="126"/>
      <c r="K31" s="126"/>
      <c r="L31" s="126"/>
      <c r="M31" s="126"/>
      <c r="N31" s="126"/>
      <c r="O31" s="126"/>
      <c r="P31" s="126"/>
      <c r="Q31" s="126"/>
      <c r="R31" s="126"/>
      <c r="S31" s="126"/>
      <c r="T31" s="127"/>
      <c r="U31" s="127"/>
      <c r="V31" s="127"/>
      <c r="W31" s="88"/>
      <c r="X31" s="88"/>
    </row>
    <row r="32" spans="1:24" ht="15.75" x14ac:dyDescent="0.25">
      <c r="H32" s="105"/>
      <c r="I32" s="105"/>
      <c r="J32" s="126"/>
      <c r="K32" s="126"/>
      <c r="L32" s="126"/>
      <c r="M32" s="126"/>
      <c r="N32" s="126"/>
      <c r="O32" s="126"/>
      <c r="P32" s="126"/>
      <c r="Q32" s="126"/>
      <c r="R32" s="126"/>
      <c r="S32" s="126"/>
      <c r="T32" s="127"/>
      <c r="U32" s="127"/>
      <c r="V32" s="127"/>
      <c r="W32" s="88"/>
      <c r="X32" s="88"/>
    </row>
    <row r="33" spans="8:24" ht="15.75" x14ac:dyDescent="0.25">
      <c r="H33" s="105"/>
      <c r="I33" s="105"/>
      <c r="J33" s="126"/>
      <c r="K33" s="126"/>
      <c r="L33" s="126"/>
      <c r="M33" s="126"/>
      <c r="N33" s="126"/>
      <c r="O33" s="126"/>
      <c r="P33" s="126"/>
      <c r="Q33" s="126"/>
      <c r="R33" s="126"/>
      <c r="S33" s="126"/>
      <c r="T33" s="127"/>
      <c r="U33" s="127"/>
      <c r="V33" s="127"/>
      <c r="W33" s="88"/>
      <c r="X33" s="88"/>
    </row>
    <row r="34" spans="8:24" ht="15.75" x14ac:dyDescent="0.25">
      <c r="H34" s="105"/>
      <c r="I34" s="105"/>
      <c r="J34" s="126"/>
      <c r="K34" s="126"/>
      <c r="L34" s="126"/>
      <c r="M34" s="126"/>
      <c r="N34" s="126"/>
      <c r="O34" s="126"/>
      <c r="P34" s="126"/>
      <c r="Q34" s="126"/>
      <c r="R34" s="126"/>
      <c r="S34" s="126"/>
      <c r="T34" s="122"/>
      <c r="U34" s="122"/>
      <c r="V34" s="122"/>
      <c r="W34" s="88"/>
      <c r="X34" s="88"/>
    </row>
    <row r="35" spans="8:24" x14ac:dyDescent="0.25">
      <c r="H35" s="88"/>
      <c r="I35" s="88"/>
      <c r="J35" s="88"/>
      <c r="K35" s="88"/>
      <c r="L35" s="88"/>
      <c r="M35" s="88"/>
      <c r="N35" s="88"/>
      <c r="O35" s="88"/>
      <c r="P35" s="88"/>
      <c r="Q35" s="88"/>
      <c r="R35" s="88"/>
      <c r="S35" s="88"/>
      <c r="T35" s="88"/>
      <c r="U35" s="88"/>
      <c r="V35" s="88"/>
      <c r="W35" s="88"/>
      <c r="X35" s="88"/>
    </row>
    <row r="36" spans="8:24" ht="15.75" x14ac:dyDescent="0.25">
      <c r="H36" s="128"/>
      <c r="I36" s="128"/>
      <c r="J36" s="129"/>
      <c r="K36" s="129"/>
      <c r="L36" s="129"/>
      <c r="M36" s="129"/>
      <c r="N36" s="129"/>
      <c r="O36" s="129"/>
      <c r="P36" s="129"/>
      <c r="Q36" s="129"/>
      <c r="R36" s="129"/>
      <c r="S36" s="129"/>
      <c r="T36" s="129"/>
      <c r="U36" s="129"/>
      <c r="V36" s="129"/>
      <c r="W36" s="88"/>
      <c r="X36" s="88"/>
    </row>
    <row r="37" spans="8:24" x14ac:dyDescent="0.25">
      <c r="H37" s="88"/>
      <c r="I37" s="88"/>
      <c r="J37" s="88"/>
      <c r="K37" s="88"/>
      <c r="L37" s="88"/>
      <c r="M37" s="88"/>
      <c r="N37" s="88"/>
      <c r="O37" s="88"/>
      <c r="P37" s="88"/>
      <c r="Q37" s="88"/>
      <c r="R37" s="88"/>
      <c r="S37" s="88"/>
      <c r="T37" s="88"/>
      <c r="U37" s="88"/>
      <c r="V37" s="88"/>
      <c r="W37" s="88"/>
      <c r="X37" s="88"/>
    </row>
  </sheetData>
  <mergeCells count="4">
    <mergeCell ref="B2:H2"/>
    <mergeCell ref="B3:H3"/>
    <mergeCell ref="B4:J4"/>
    <mergeCell ref="B6:L6"/>
  </mergeCells>
  <pageMargins left="0.7" right="0.7" top="0.75" bottom="0.75" header="0.3" footer="0.3"/>
  <pageSetup paperSize="9" orientation="portrait" horizontalDpi="300" verticalDpi="300" r:id="rId1"/>
  <ignoredErrors>
    <ignoredError sqref="D11:H11 I11:K11" formulaRange="1"/>
    <ignoredError sqref="C12:F12"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2:L41"/>
  <sheetViews>
    <sheetView showGridLines="0" workbookViewId="0">
      <selection activeCell="L8" sqref="L8"/>
    </sheetView>
  </sheetViews>
  <sheetFormatPr defaultRowHeight="15" x14ac:dyDescent="0.25"/>
  <cols>
    <col min="1" max="1" width="4.85546875" customWidth="1"/>
    <col min="2" max="2" width="31.28515625" customWidth="1"/>
    <col min="8" max="9" width="8.5703125" customWidth="1"/>
  </cols>
  <sheetData>
    <row r="2" spans="1:12" x14ac:dyDescent="0.25">
      <c r="A2" s="2"/>
      <c r="B2" s="599" t="s">
        <v>433</v>
      </c>
      <c r="C2" s="599"/>
      <c r="D2" s="599"/>
      <c r="E2" s="599"/>
      <c r="F2" s="599"/>
      <c r="G2" s="599"/>
      <c r="H2" s="599"/>
      <c r="I2" s="599"/>
      <c r="J2" s="599"/>
      <c r="K2" s="599"/>
    </row>
    <row r="3" spans="1:12" x14ac:dyDescent="0.25">
      <c r="A3" s="2"/>
      <c r="B3" s="599" t="s">
        <v>436</v>
      </c>
      <c r="C3" s="599"/>
      <c r="D3" s="599"/>
      <c r="E3" s="599"/>
      <c r="F3" s="599"/>
      <c r="G3" s="599"/>
      <c r="H3" s="599"/>
      <c r="I3" s="599"/>
      <c r="J3" s="599"/>
      <c r="K3" s="599"/>
    </row>
    <row r="4" spans="1:12" ht="39.75" customHeight="1" x14ac:dyDescent="0.25">
      <c r="A4" s="2"/>
      <c r="B4" s="632" t="s">
        <v>435</v>
      </c>
      <c r="C4" s="632"/>
      <c r="D4" s="632"/>
      <c r="E4" s="632"/>
      <c r="F4" s="632"/>
      <c r="G4" s="632"/>
      <c r="H4" s="632"/>
      <c r="I4" s="632"/>
      <c r="J4" s="632"/>
      <c r="K4" s="632"/>
    </row>
    <row r="5" spans="1:12" ht="8.25" customHeight="1" x14ac:dyDescent="0.25">
      <c r="A5" s="2"/>
      <c r="B5" s="7"/>
    </row>
    <row r="6" spans="1:12" ht="30" customHeight="1" x14ac:dyDescent="0.25">
      <c r="A6" s="2"/>
      <c r="B6" s="602" t="s">
        <v>240</v>
      </c>
      <c r="C6" s="603"/>
      <c r="D6" s="603"/>
      <c r="E6" s="603"/>
      <c r="F6" s="603"/>
      <c r="G6" s="603"/>
      <c r="H6" s="603"/>
      <c r="I6" s="603"/>
      <c r="J6" s="603"/>
      <c r="K6" s="603"/>
      <c r="L6" s="604"/>
    </row>
    <row r="7" spans="1:12" ht="30" customHeight="1" x14ac:dyDescent="0.25">
      <c r="A7" s="2"/>
      <c r="B7" s="199" t="s">
        <v>36</v>
      </c>
      <c r="C7" s="10">
        <v>2015</v>
      </c>
      <c r="D7" s="10">
        <v>2016</v>
      </c>
      <c r="E7" s="10">
        <v>2017</v>
      </c>
      <c r="F7" s="10">
        <v>2018</v>
      </c>
      <c r="G7" s="10">
        <v>2019</v>
      </c>
      <c r="H7" s="10">
        <v>2020</v>
      </c>
      <c r="I7" s="10">
        <v>2021</v>
      </c>
      <c r="J7" s="10">
        <v>2022</v>
      </c>
      <c r="K7" s="10">
        <v>2023</v>
      </c>
      <c r="L7" s="10">
        <v>2024</v>
      </c>
    </row>
    <row r="8" spans="1:12" ht="30" customHeight="1" x14ac:dyDescent="0.25">
      <c r="A8" s="2"/>
      <c r="B8" s="212" t="s">
        <v>0</v>
      </c>
      <c r="C8" s="180" t="s">
        <v>20</v>
      </c>
      <c r="D8" s="13">
        <v>16</v>
      </c>
      <c r="E8" s="13">
        <v>21</v>
      </c>
      <c r="F8" s="13">
        <v>36</v>
      </c>
      <c r="G8" s="13">
        <v>42</v>
      </c>
      <c r="H8" s="13">
        <v>20</v>
      </c>
      <c r="I8" s="13">
        <v>21</v>
      </c>
      <c r="J8" s="13">
        <v>16</v>
      </c>
      <c r="K8" s="13">
        <v>23</v>
      </c>
      <c r="L8" s="13">
        <v>19</v>
      </c>
    </row>
    <row r="9" spans="1:12" ht="30" customHeight="1" x14ac:dyDescent="0.25">
      <c r="A9" s="2"/>
      <c r="B9" s="173" t="s">
        <v>52</v>
      </c>
      <c r="C9" s="180" t="s">
        <v>20</v>
      </c>
      <c r="D9" s="13">
        <v>2</v>
      </c>
      <c r="E9" s="13">
        <v>9</v>
      </c>
      <c r="F9" s="13">
        <v>3</v>
      </c>
      <c r="G9" s="13">
        <v>4</v>
      </c>
      <c r="H9" s="13">
        <v>6</v>
      </c>
      <c r="I9" s="13">
        <v>7</v>
      </c>
      <c r="J9" s="13">
        <v>7</v>
      </c>
      <c r="K9" s="13">
        <v>10</v>
      </c>
      <c r="L9" s="13">
        <v>10</v>
      </c>
    </row>
    <row r="10" spans="1:12" ht="30" customHeight="1" x14ac:dyDescent="0.25">
      <c r="A10" s="2"/>
      <c r="B10" s="173" t="s">
        <v>53</v>
      </c>
      <c r="C10" s="180" t="s">
        <v>20</v>
      </c>
      <c r="D10" s="13">
        <v>26</v>
      </c>
      <c r="E10" s="13">
        <v>37</v>
      </c>
      <c r="F10" s="13">
        <v>44</v>
      </c>
      <c r="G10" s="13">
        <v>32</v>
      </c>
      <c r="H10" s="13">
        <v>35</v>
      </c>
      <c r="I10" s="13">
        <v>47</v>
      </c>
      <c r="J10" s="13">
        <v>37</v>
      </c>
      <c r="K10" s="13">
        <v>54</v>
      </c>
      <c r="L10" s="13">
        <v>89</v>
      </c>
    </row>
    <row r="11" spans="1:12" ht="30" customHeight="1" thickBot="1" x14ac:dyDescent="0.3">
      <c r="A11" s="2"/>
      <c r="B11" s="255" t="s">
        <v>1</v>
      </c>
      <c r="C11" s="25" t="s">
        <v>20</v>
      </c>
      <c r="D11" s="25">
        <f t="shared" ref="D11:F11" si="0">SUM(D8:D10)</f>
        <v>44</v>
      </c>
      <c r="E11" s="25">
        <f t="shared" si="0"/>
        <v>67</v>
      </c>
      <c r="F11" s="25">
        <f t="shared" si="0"/>
        <v>83</v>
      </c>
      <c r="G11" s="196">
        <f>SUM(G8:G10)</f>
        <v>78</v>
      </c>
      <c r="H11" s="196">
        <f>SUM(H8:H10)</f>
        <v>61</v>
      </c>
      <c r="I11" s="196">
        <f>SUM(I8:I10)</f>
        <v>75</v>
      </c>
      <c r="J11" s="196">
        <f>SUM(J8:J10)</f>
        <v>60</v>
      </c>
      <c r="K11" s="196">
        <f>SUM(K8:K10)</f>
        <v>87</v>
      </c>
      <c r="L11" s="196">
        <v>118</v>
      </c>
    </row>
    <row r="12" spans="1:12" ht="30" customHeight="1" thickTop="1" x14ac:dyDescent="0.25">
      <c r="A12" s="2"/>
      <c r="B12" s="359" t="s">
        <v>290</v>
      </c>
      <c r="C12" s="197" t="s">
        <v>38</v>
      </c>
      <c r="D12" s="197" t="s">
        <v>39</v>
      </c>
      <c r="E12" s="197" t="s">
        <v>40</v>
      </c>
      <c r="F12" s="197" t="s">
        <v>41</v>
      </c>
      <c r="G12" s="198">
        <v>240</v>
      </c>
      <c r="H12" s="198">
        <v>169</v>
      </c>
      <c r="I12" s="198">
        <v>208</v>
      </c>
      <c r="J12" s="198">
        <v>240</v>
      </c>
      <c r="K12" s="198">
        <v>299</v>
      </c>
      <c r="L12" s="198">
        <v>293</v>
      </c>
    </row>
    <row r="13" spans="1:12" ht="30" customHeight="1" x14ac:dyDescent="0.25">
      <c r="A13" s="2"/>
      <c r="B13" s="9" t="s">
        <v>139</v>
      </c>
      <c r="C13" s="98" t="s">
        <v>20</v>
      </c>
      <c r="D13" s="98">
        <f t="shared" ref="D13:G13" si="1">D11/D12</f>
        <v>0.30136986301369861</v>
      </c>
      <c r="E13" s="98">
        <f t="shared" si="1"/>
        <v>0.32211538461538464</v>
      </c>
      <c r="F13" s="98">
        <f t="shared" si="1"/>
        <v>0.37727272727272726</v>
      </c>
      <c r="G13" s="98">
        <f t="shared" si="1"/>
        <v>0.32500000000000001</v>
      </c>
      <c r="H13" s="98">
        <f t="shared" ref="H13" si="2">H11/H12</f>
        <v>0.36094674556213019</v>
      </c>
      <c r="I13" s="98">
        <f t="shared" ref="I13:J13" si="3">I11/I12</f>
        <v>0.36057692307692307</v>
      </c>
      <c r="J13" s="98">
        <f t="shared" si="3"/>
        <v>0.25</v>
      </c>
      <c r="K13" s="98">
        <f t="shared" ref="K13:L13" si="4">K11/K12</f>
        <v>0.29096989966555181</v>
      </c>
      <c r="L13" s="98">
        <f t="shared" si="4"/>
        <v>0.40273037542662116</v>
      </c>
    </row>
    <row r="14" spans="1:12" x14ac:dyDescent="0.25">
      <c r="A14" s="2"/>
      <c r="B14" s="1" t="s">
        <v>14</v>
      </c>
    </row>
    <row r="15" spans="1:12" x14ac:dyDescent="0.25">
      <c r="B15" s="247" t="s">
        <v>297</v>
      </c>
    </row>
    <row r="18" spans="8:11" x14ac:dyDescent="0.25">
      <c r="H18" s="43"/>
      <c r="I18" s="43"/>
    </row>
    <row r="19" spans="8:11" ht="18.75" x14ac:dyDescent="0.25">
      <c r="H19" s="110"/>
      <c r="I19" s="110"/>
    </row>
    <row r="20" spans="8:11" ht="8.25" customHeight="1" x14ac:dyDescent="0.25"/>
    <row r="21" spans="8:11" ht="9" customHeight="1" x14ac:dyDescent="0.25">
      <c r="H21" s="106"/>
      <c r="I21" s="106"/>
    </row>
    <row r="22" spans="8:11" x14ac:dyDescent="0.25">
      <c r="H22" s="31"/>
      <c r="I22" s="31"/>
    </row>
    <row r="23" spans="8:11" x14ac:dyDescent="0.25">
      <c r="H23" s="45"/>
      <c r="I23" s="45"/>
    </row>
    <row r="24" spans="8:11" x14ac:dyDescent="0.25">
      <c r="H24" s="45"/>
      <c r="I24" s="45"/>
    </row>
    <row r="25" spans="8:11" x14ac:dyDescent="0.25">
      <c r="H25" s="45"/>
      <c r="I25" s="45"/>
    </row>
    <row r="26" spans="8:11" x14ac:dyDescent="0.25">
      <c r="H26" s="114"/>
      <c r="I26" s="114"/>
    </row>
    <row r="27" spans="8:11" x14ac:dyDescent="0.25">
      <c r="H27" s="116"/>
      <c r="I27" s="116"/>
    </row>
    <row r="28" spans="8:11" ht="15.75" x14ac:dyDescent="0.25">
      <c r="H28" s="118"/>
      <c r="I28" s="118"/>
    </row>
    <row r="30" spans="8:11" x14ac:dyDescent="0.25">
      <c r="H30" s="88"/>
      <c r="I30" s="88"/>
      <c r="J30" s="88"/>
      <c r="K30" s="88"/>
    </row>
    <row r="31" spans="8:11" ht="15.75" x14ac:dyDescent="0.25">
      <c r="H31" s="119"/>
      <c r="I31" s="119"/>
      <c r="J31" s="88"/>
      <c r="K31" s="88"/>
    </row>
    <row r="32" spans="8:11" ht="17.25" customHeight="1" x14ac:dyDescent="0.25">
      <c r="H32" s="124"/>
      <c r="I32" s="124"/>
      <c r="J32" s="88"/>
      <c r="K32" s="88"/>
    </row>
    <row r="33" spans="2:11" ht="15" customHeight="1" x14ac:dyDescent="0.25">
      <c r="H33" s="116"/>
      <c r="I33" s="116"/>
      <c r="J33" s="125"/>
      <c r="K33" s="125"/>
    </row>
    <row r="34" spans="2:11" x14ac:dyDescent="0.25">
      <c r="B34" t="s">
        <v>15</v>
      </c>
      <c r="H34" s="121"/>
      <c r="I34" s="121"/>
      <c r="J34" s="88"/>
      <c r="K34" s="88"/>
    </row>
    <row r="35" spans="2:11" x14ac:dyDescent="0.25">
      <c r="E35" t="s">
        <v>15</v>
      </c>
      <c r="F35" t="s">
        <v>15</v>
      </c>
      <c r="H35" s="127"/>
      <c r="I35" s="127"/>
      <c r="J35" s="88"/>
      <c r="K35" s="88"/>
    </row>
    <row r="36" spans="2:11" x14ac:dyDescent="0.25">
      <c r="H36" s="127"/>
      <c r="I36" s="127"/>
      <c r="J36" s="88"/>
      <c r="K36" s="88"/>
    </row>
    <row r="37" spans="2:11" x14ac:dyDescent="0.25">
      <c r="G37" t="s">
        <v>15</v>
      </c>
      <c r="H37" s="127"/>
      <c r="I37" s="127"/>
      <c r="J37" s="88"/>
      <c r="K37" s="88"/>
    </row>
    <row r="38" spans="2:11" x14ac:dyDescent="0.25">
      <c r="H38" s="122"/>
      <c r="I38" s="122"/>
      <c r="J38" s="88"/>
      <c r="K38" s="88"/>
    </row>
    <row r="39" spans="2:11" x14ac:dyDescent="0.25">
      <c r="H39" s="88"/>
      <c r="I39" s="88"/>
      <c r="J39" s="88"/>
      <c r="K39" s="88"/>
    </row>
    <row r="40" spans="2:11" ht="15.75" x14ac:dyDescent="0.25">
      <c r="H40" s="129"/>
      <c r="I40" s="129"/>
      <c r="J40" s="88"/>
      <c r="K40" s="88"/>
    </row>
    <row r="41" spans="2:11" x14ac:dyDescent="0.25">
      <c r="H41" s="88"/>
      <c r="I41" s="88"/>
      <c r="J41" s="88"/>
      <c r="K41" s="88"/>
    </row>
  </sheetData>
  <mergeCells count="4">
    <mergeCell ref="B4:K4"/>
    <mergeCell ref="B3:K3"/>
    <mergeCell ref="B2:K2"/>
    <mergeCell ref="B6:L6"/>
  </mergeCells>
  <pageMargins left="0.7" right="0.7" top="0.75" bottom="0.75" header="0.3" footer="0.3"/>
  <ignoredErrors>
    <ignoredError sqref="G12 C11:H11 I11:K11" formulaRange="1"/>
    <ignoredError sqref="C12:F12" numberStoredAsText="1" formulaRange="1"/>
  </ignoredErrors>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N42"/>
  <sheetViews>
    <sheetView showGridLines="0" workbookViewId="0">
      <selection activeCell="L23" sqref="L23"/>
    </sheetView>
  </sheetViews>
  <sheetFormatPr defaultRowHeight="15" x14ac:dyDescent="0.25"/>
  <cols>
    <col min="1" max="1" width="4.7109375" customWidth="1"/>
    <col min="2" max="2" width="32" customWidth="1"/>
    <col min="8" max="9" width="8.28515625" customWidth="1"/>
  </cols>
  <sheetData>
    <row r="2" spans="2:14" ht="14.25" customHeight="1" x14ac:dyDescent="0.25"/>
    <row r="3" spans="2:14" ht="18" customHeight="1" x14ac:dyDescent="0.25">
      <c r="B3" s="599" t="s">
        <v>433</v>
      </c>
      <c r="C3" s="599"/>
      <c r="D3" s="599"/>
      <c r="E3" s="599"/>
      <c r="F3" s="599"/>
      <c r="G3" s="599"/>
      <c r="H3" s="599"/>
      <c r="I3" s="599"/>
      <c r="J3" s="599"/>
      <c r="K3" s="599"/>
    </row>
    <row r="4" spans="2:14" ht="16.149999999999999" customHeight="1" x14ac:dyDescent="0.25">
      <c r="B4" s="599" t="s">
        <v>436</v>
      </c>
      <c r="C4" s="599"/>
      <c r="D4" s="599"/>
      <c r="E4" s="599"/>
      <c r="F4" s="599"/>
      <c r="G4" s="599"/>
      <c r="H4" s="599"/>
      <c r="I4" s="599"/>
      <c r="J4" s="599"/>
      <c r="K4" s="599"/>
    </row>
    <row r="5" spans="2:14" ht="37.5" customHeight="1" x14ac:dyDescent="0.25">
      <c r="B5" s="632" t="s">
        <v>437</v>
      </c>
      <c r="C5" s="632"/>
      <c r="D5" s="632"/>
      <c r="E5" s="632"/>
      <c r="F5" s="632"/>
      <c r="G5" s="632"/>
      <c r="H5" s="632"/>
      <c r="I5" s="632"/>
      <c r="J5" s="632"/>
      <c r="K5" s="632"/>
    </row>
    <row r="6" spans="2:14" ht="9" customHeight="1" x14ac:dyDescent="0.25">
      <c r="B6" s="7"/>
    </row>
    <row r="7" spans="2:14" ht="30" customHeight="1" x14ac:dyDescent="0.25">
      <c r="B7" s="602" t="s">
        <v>241</v>
      </c>
      <c r="C7" s="603"/>
      <c r="D7" s="603"/>
      <c r="E7" s="603"/>
      <c r="F7" s="603"/>
      <c r="G7" s="603"/>
      <c r="H7" s="603"/>
      <c r="I7" s="603"/>
      <c r="J7" s="603"/>
      <c r="K7" s="603"/>
      <c r="L7" s="604"/>
    </row>
    <row r="8" spans="2:14" ht="30" customHeight="1" x14ac:dyDescent="0.25">
      <c r="B8" s="199" t="s">
        <v>37</v>
      </c>
      <c r="C8" s="10">
        <v>2015</v>
      </c>
      <c r="D8" s="10">
        <v>2016</v>
      </c>
      <c r="E8" s="10">
        <v>2017</v>
      </c>
      <c r="F8" s="10">
        <v>2018</v>
      </c>
      <c r="G8" s="10">
        <v>2019</v>
      </c>
      <c r="H8" s="10">
        <v>2020</v>
      </c>
      <c r="I8" s="10">
        <v>2021</v>
      </c>
      <c r="J8" s="10">
        <v>2022</v>
      </c>
      <c r="K8" s="10">
        <v>2023</v>
      </c>
      <c r="L8" s="10">
        <v>2024</v>
      </c>
    </row>
    <row r="9" spans="2:14" ht="30" customHeight="1" x14ac:dyDescent="0.25">
      <c r="B9" s="200" t="s">
        <v>5</v>
      </c>
      <c r="C9" s="180" t="s">
        <v>20</v>
      </c>
      <c r="D9" s="13">
        <v>11</v>
      </c>
      <c r="E9" s="13">
        <v>11</v>
      </c>
      <c r="F9" s="13">
        <v>18</v>
      </c>
      <c r="G9" s="13">
        <v>14</v>
      </c>
      <c r="H9" s="13">
        <v>4</v>
      </c>
      <c r="I9" s="13">
        <v>11</v>
      </c>
      <c r="J9" s="13">
        <v>16</v>
      </c>
      <c r="K9" s="13">
        <v>10</v>
      </c>
      <c r="L9" s="519">
        <v>9</v>
      </c>
    </row>
    <row r="10" spans="2:14" ht="30" customHeight="1" x14ac:dyDescent="0.25">
      <c r="B10" s="174" t="s">
        <v>2</v>
      </c>
      <c r="C10" s="180" t="s">
        <v>20</v>
      </c>
      <c r="D10" s="13">
        <v>25</v>
      </c>
      <c r="E10" s="13">
        <v>43</v>
      </c>
      <c r="F10" s="13">
        <v>41</v>
      </c>
      <c r="G10" s="13">
        <v>41</v>
      </c>
      <c r="H10" s="13">
        <v>44</v>
      </c>
      <c r="I10" s="13">
        <v>46</v>
      </c>
      <c r="J10" s="13">
        <v>31</v>
      </c>
      <c r="K10" s="13">
        <v>52</v>
      </c>
      <c r="L10" s="519">
        <v>75</v>
      </c>
    </row>
    <row r="11" spans="2:14" ht="30" customHeight="1" x14ac:dyDescent="0.25">
      <c r="B11" s="174" t="s">
        <v>3</v>
      </c>
      <c r="C11" s="180" t="s">
        <v>20</v>
      </c>
      <c r="D11" s="13">
        <v>24</v>
      </c>
      <c r="E11" s="13">
        <v>27</v>
      </c>
      <c r="F11" s="13">
        <v>32</v>
      </c>
      <c r="G11" s="13">
        <v>26</v>
      </c>
      <c r="H11" s="13">
        <v>16</v>
      </c>
      <c r="I11" s="13">
        <v>23</v>
      </c>
      <c r="J11" s="13">
        <v>32</v>
      </c>
      <c r="K11" s="13">
        <v>34</v>
      </c>
      <c r="L11" s="519">
        <v>29</v>
      </c>
    </row>
    <row r="12" spans="2:14" ht="30" customHeight="1" thickBot="1" x14ac:dyDescent="0.3">
      <c r="B12" s="255" t="s">
        <v>1</v>
      </c>
      <c r="C12" s="25" t="s">
        <v>20</v>
      </c>
      <c r="D12" s="25">
        <f t="shared" ref="D12:F12" si="0">SUM(D9:D11)</f>
        <v>60</v>
      </c>
      <c r="E12" s="25">
        <f t="shared" si="0"/>
        <v>81</v>
      </c>
      <c r="F12" s="25">
        <f t="shared" si="0"/>
        <v>91</v>
      </c>
      <c r="G12" s="196">
        <f>SUM(G9:G11)</f>
        <v>81</v>
      </c>
      <c r="H12" s="196">
        <f>SUM(H9:H11)</f>
        <v>64</v>
      </c>
      <c r="I12" s="196">
        <f>SUM(I9:I11)</f>
        <v>80</v>
      </c>
      <c r="J12" s="196">
        <f>SUM(J9:J11)</f>
        <v>79</v>
      </c>
      <c r="K12" s="196">
        <f>SUM(K9:K11)</f>
        <v>96</v>
      </c>
      <c r="L12" s="196">
        <v>113</v>
      </c>
    </row>
    <row r="13" spans="2:14" ht="30" customHeight="1" thickTop="1" x14ac:dyDescent="0.25">
      <c r="B13" s="359" t="s">
        <v>290</v>
      </c>
      <c r="C13" s="197" t="s">
        <v>38</v>
      </c>
      <c r="D13" s="197" t="s">
        <v>39</v>
      </c>
      <c r="E13" s="197" t="s">
        <v>40</v>
      </c>
      <c r="F13" s="197" t="s">
        <v>41</v>
      </c>
      <c r="G13" s="198">
        <v>240</v>
      </c>
      <c r="H13" s="198">
        <v>169</v>
      </c>
      <c r="I13" s="198">
        <v>208</v>
      </c>
      <c r="J13" s="198">
        <v>240</v>
      </c>
      <c r="K13" s="198">
        <v>299</v>
      </c>
      <c r="L13" s="198">
        <v>293</v>
      </c>
    </row>
    <row r="14" spans="2:14" ht="30" customHeight="1" x14ac:dyDescent="0.25">
      <c r="B14" s="9" t="s">
        <v>139</v>
      </c>
      <c r="C14" s="98" t="s">
        <v>20</v>
      </c>
      <c r="D14" s="98">
        <f t="shared" ref="D14:G14" si="1">D12/D13</f>
        <v>0.41095890410958902</v>
      </c>
      <c r="E14" s="98">
        <f t="shared" si="1"/>
        <v>0.38942307692307693</v>
      </c>
      <c r="F14" s="98">
        <f t="shared" si="1"/>
        <v>0.41363636363636364</v>
      </c>
      <c r="G14" s="98">
        <f t="shared" si="1"/>
        <v>0.33750000000000002</v>
      </c>
      <c r="H14" s="98">
        <f t="shared" ref="H14" si="2">H12/H13</f>
        <v>0.378698224852071</v>
      </c>
      <c r="I14" s="98">
        <f t="shared" ref="I14:J14" si="3">I12/I13</f>
        <v>0.38461538461538464</v>
      </c>
      <c r="J14" s="98">
        <f t="shared" si="3"/>
        <v>0.32916666666666666</v>
      </c>
      <c r="K14" s="98">
        <f t="shared" ref="K14:L14" si="4">K12/K13</f>
        <v>0.32107023411371238</v>
      </c>
      <c r="L14" s="98">
        <f t="shared" si="4"/>
        <v>0.38566552901023893</v>
      </c>
      <c r="N14" t="s">
        <v>15</v>
      </c>
    </row>
    <row r="15" spans="2:14" x14ac:dyDescent="0.25">
      <c r="B15" s="1" t="s">
        <v>14</v>
      </c>
    </row>
    <row r="16" spans="2:14" x14ac:dyDescent="0.25">
      <c r="B16" s="247" t="s">
        <v>297</v>
      </c>
    </row>
    <row r="19" spans="8:11" x14ac:dyDescent="0.25">
      <c r="H19" s="43"/>
      <c r="I19" s="43"/>
    </row>
    <row r="20" spans="8:11" ht="18.75" x14ac:dyDescent="0.25">
      <c r="H20" s="110"/>
      <c r="I20" s="110"/>
    </row>
    <row r="21" spans="8:11" ht="8.25" customHeight="1" x14ac:dyDescent="0.25"/>
    <row r="22" spans="8:11" ht="9" customHeight="1" x14ac:dyDescent="0.25">
      <c r="H22" s="106"/>
      <c r="I22" s="106"/>
    </row>
    <row r="23" spans="8:11" x14ac:dyDescent="0.25">
      <c r="H23" s="31"/>
      <c r="I23" s="31"/>
    </row>
    <row r="24" spans="8:11" x14ac:dyDescent="0.25">
      <c r="H24" s="45"/>
      <c r="I24" s="45"/>
    </row>
    <row r="25" spans="8:11" x14ac:dyDescent="0.25">
      <c r="H25" s="45"/>
      <c r="I25" s="45"/>
    </row>
    <row r="26" spans="8:11" x14ac:dyDescent="0.25">
      <c r="H26" s="45"/>
      <c r="I26" s="45"/>
    </row>
    <row r="27" spans="8:11" x14ac:dyDescent="0.25">
      <c r="H27" s="114"/>
      <c r="I27" s="114"/>
    </row>
    <row r="28" spans="8:11" x14ac:dyDescent="0.25">
      <c r="H28" s="116"/>
      <c r="I28" s="116"/>
    </row>
    <row r="29" spans="8:11" ht="15.75" x14ac:dyDescent="0.25">
      <c r="H29" s="118"/>
      <c r="I29" s="118"/>
    </row>
    <row r="31" spans="8:11" x14ac:dyDescent="0.25">
      <c r="H31" s="88"/>
      <c r="I31" s="88"/>
      <c r="J31" s="88"/>
      <c r="K31" s="88"/>
    </row>
    <row r="32" spans="8:11" ht="15.75" x14ac:dyDescent="0.25">
      <c r="H32" s="119"/>
      <c r="I32" s="119"/>
      <c r="J32" s="88"/>
      <c r="K32" s="88"/>
    </row>
    <row r="33" spans="2:11" ht="17.25" customHeight="1" x14ac:dyDescent="0.25">
      <c r="B33" s="295"/>
      <c r="H33" s="124"/>
      <c r="I33" s="124"/>
      <c r="J33" s="88"/>
      <c r="K33" s="88"/>
    </row>
    <row r="34" spans="2:11" ht="15" customHeight="1" x14ac:dyDescent="0.25">
      <c r="B34" s="295"/>
      <c r="H34" s="116"/>
      <c r="I34" s="116"/>
      <c r="J34" s="125"/>
      <c r="K34" s="125"/>
    </row>
    <row r="35" spans="2:11" x14ac:dyDescent="0.25">
      <c r="H35" s="121"/>
      <c r="I35" s="121"/>
      <c r="J35" s="88"/>
      <c r="K35" s="88"/>
    </row>
    <row r="36" spans="2:11" x14ac:dyDescent="0.25">
      <c r="H36" s="127"/>
      <c r="I36" s="127"/>
      <c r="J36" s="88"/>
      <c r="K36" s="88"/>
    </row>
    <row r="37" spans="2:11" x14ac:dyDescent="0.25">
      <c r="H37" s="127"/>
      <c r="I37" s="127"/>
      <c r="J37" s="88"/>
      <c r="K37" s="88"/>
    </row>
    <row r="38" spans="2:11" x14ac:dyDescent="0.25">
      <c r="H38" s="127"/>
      <c r="I38" s="127"/>
      <c r="J38" s="88"/>
      <c r="K38" s="88"/>
    </row>
    <row r="39" spans="2:11" x14ac:dyDescent="0.25">
      <c r="H39" s="122"/>
      <c r="I39" s="122"/>
      <c r="J39" s="88"/>
      <c r="K39" s="88"/>
    </row>
    <row r="40" spans="2:11" x14ac:dyDescent="0.25">
      <c r="H40" s="88"/>
      <c r="I40" s="88"/>
      <c r="J40" s="88"/>
      <c r="K40" s="88"/>
    </row>
    <row r="41" spans="2:11" ht="15.75" x14ac:dyDescent="0.25">
      <c r="H41" s="129"/>
      <c r="I41" s="129"/>
      <c r="J41" s="88"/>
      <c r="K41" s="88"/>
    </row>
    <row r="42" spans="2:11" x14ac:dyDescent="0.25">
      <c r="H42" s="88"/>
      <c r="I42" s="88"/>
      <c r="J42" s="88"/>
      <c r="K42" s="88"/>
    </row>
  </sheetData>
  <mergeCells count="4">
    <mergeCell ref="B5:K5"/>
    <mergeCell ref="B4:K4"/>
    <mergeCell ref="B3:K3"/>
    <mergeCell ref="B7:L7"/>
  </mergeCells>
  <pageMargins left="0.7" right="0.7" top="0.75" bottom="0.75" header="0.3" footer="0.3"/>
  <pageSetup paperSize="9" orientation="portrait" r:id="rId1"/>
  <ignoredErrors>
    <ignoredError sqref="D12:H12 I12:K12" formulaRange="1"/>
    <ignoredError sqref="C13:F13" numberStoredAsText="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38"/>
  <sheetViews>
    <sheetView showGridLines="0" workbookViewId="0">
      <selection activeCell="M16" sqref="M16"/>
    </sheetView>
  </sheetViews>
  <sheetFormatPr defaultRowHeight="15" x14ac:dyDescent="0.25"/>
  <cols>
    <col min="1" max="1" width="4.85546875" customWidth="1"/>
    <col min="2" max="2" width="31.85546875" customWidth="1"/>
  </cols>
  <sheetData>
    <row r="1" spans="1:12" x14ac:dyDescent="0.25">
      <c r="B1" s="109"/>
    </row>
    <row r="2" spans="1:12" x14ac:dyDescent="0.25">
      <c r="B2" s="109"/>
    </row>
    <row r="3" spans="1:12" x14ac:dyDescent="0.25">
      <c r="A3" s="2"/>
      <c r="B3" s="599" t="s">
        <v>433</v>
      </c>
      <c r="C3" s="599"/>
      <c r="D3" s="599"/>
      <c r="E3" s="599"/>
      <c r="F3" s="599"/>
      <c r="G3" s="599"/>
      <c r="H3" s="599"/>
      <c r="I3" s="599"/>
      <c r="J3" s="599"/>
      <c r="K3" s="599"/>
    </row>
    <row r="4" spans="1:12" ht="15.6" customHeight="1" x14ac:dyDescent="0.25">
      <c r="A4" s="2"/>
      <c r="B4" s="599" t="s">
        <v>436</v>
      </c>
      <c r="C4" s="599"/>
      <c r="D4" s="599"/>
      <c r="E4" s="599"/>
      <c r="F4" s="599"/>
      <c r="G4" s="599"/>
      <c r="H4" s="599"/>
      <c r="I4" s="599"/>
      <c r="J4" s="599"/>
      <c r="K4" s="599"/>
    </row>
    <row r="5" spans="1:12" ht="36.75" customHeight="1" x14ac:dyDescent="0.25">
      <c r="A5" s="2"/>
      <c r="B5" s="632" t="s">
        <v>438</v>
      </c>
      <c r="C5" s="632"/>
      <c r="D5" s="632"/>
      <c r="E5" s="632"/>
      <c r="F5" s="632"/>
      <c r="G5" s="632"/>
      <c r="H5" s="632"/>
      <c r="I5" s="632"/>
      <c r="J5" s="632"/>
      <c r="K5" s="632"/>
    </row>
    <row r="6" spans="1:12" ht="9" customHeight="1" x14ac:dyDescent="0.25">
      <c r="A6" s="2"/>
      <c r="B6" s="7"/>
    </row>
    <row r="7" spans="1:12" ht="30" customHeight="1" x14ac:dyDescent="0.25">
      <c r="A7" s="2"/>
      <c r="B7" s="602" t="s">
        <v>241</v>
      </c>
      <c r="C7" s="603"/>
      <c r="D7" s="603"/>
      <c r="E7" s="603"/>
      <c r="F7" s="603"/>
      <c r="G7" s="603"/>
      <c r="H7" s="603"/>
      <c r="I7" s="603"/>
      <c r="J7" s="603"/>
      <c r="K7" s="603"/>
      <c r="L7" s="604"/>
    </row>
    <row r="8" spans="1:12" ht="30" customHeight="1" x14ac:dyDescent="0.25">
      <c r="A8" s="2"/>
      <c r="B8" s="199" t="s">
        <v>36</v>
      </c>
      <c r="C8" s="10">
        <v>2015</v>
      </c>
      <c r="D8" s="10">
        <v>2016</v>
      </c>
      <c r="E8" s="10">
        <v>2017</v>
      </c>
      <c r="F8" s="10">
        <v>2018</v>
      </c>
      <c r="G8" s="10">
        <v>2019</v>
      </c>
      <c r="H8" s="10">
        <v>2020</v>
      </c>
      <c r="I8" s="10">
        <v>2021</v>
      </c>
      <c r="J8" s="10">
        <v>2022</v>
      </c>
      <c r="K8" s="10">
        <v>2023</v>
      </c>
      <c r="L8" s="10">
        <v>2024</v>
      </c>
    </row>
    <row r="9" spans="1:12" ht="30" customHeight="1" x14ac:dyDescent="0.25">
      <c r="A9" s="2"/>
      <c r="B9" s="212" t="s">
        <v>0</v>
      </c>
      <c r="C9" s="180" t="s">
        <v>20</v>
      </c>
      <c r="D9" s="13">
        <v>18</v>
      </c>
      <c r="E9" s="168">
        <v>21</v>
      </c>
      <c r="F9" s="168">
        <v>37</v>
      </c>
      <c r="G9" s="13">
        <v>41</v>
      </c>
      <c r="H9" s="13">
        <v>17</v>
      </c>
      <c r="I9" s="13">
        <v>23</v>
      </c>
      <c r="J9" s="13">
        <v>17</v>
      </c>
      <c r="K9" s="13">
        <v>24</v>
      </c>
      <c r="L9" s="13">
        <v>19</v>
      </c>
    </row>
    <row r="10" spans="1:12" ht="30" customHeight="1" x14ac:dyDescent="0.25">
      <c r="A10" s="2"/>
      <c r="B10" s="173" t="s">
        <v>52</v>
      </c>
      <c r="C10" s="180" t="s">
        <v>20</v>
      </c>
      <c r="D10" s="13">
        <v>14</v>
      </c>
      <c r="E10" s="168">
        <v>23</v>
      </c>
      <c r="F10" s="168">
        <v>11</v>
      </c>
      <c r="G10" s="13">
        <v>8</v>
      </c>
      <c r="H10" s="13">
        <v>12</v>
      </c>
      <c r="I10" s="13">
        <v>13</v>
      </c>
      <c r="J10" s="13">
        <v>26</v>
      </c>
      <c r="K10" s="13">
        <v>17</v>
      </c>
      <c r="L10" s="13">
        <v>5</v>
      </c>
    </row>
    <row r="11" spans="1:12" ht="30" customHeight="1" x14ac:dyDescent="0.25">
      <c r="A11" s="2"/>
      <c r="B11" s="173" t="s">
        <v>53</v>
      </c>
      <c r="C11" s="180" t="s">
        <v>20</v>
      </c>
      <c r="D11" s="13">
        <v>28</v>
      </c>
      <c r="E11" s="168">
        <v>37</v>
      </c>
      <c r="F11" s="168">
        <v>43</v>
      </c>
      <c r="G11" s="13">
        <v>32</v>
      </c>
      <c r="H11" s="13">
        <v>35</v>
      </c>
      <c r="I11" s="13">
        <v>44</v>
      </c>
      <c r="J11" s="13">
        <v>36</v>
      </c>
      <c r="K11" s="13">
        <v>55</v>
      </c>
      <c r="L11" s="13">
        <v>89</v>
      </c>
    </row>
    <row r="12" spans="1:12" ht="30" customHeight="1" thickBot="1" x14ac:dyDescent="0.3">
      <c r="A12" s="2"/>
      <c r="B12" s="255" t="s">
        <v>1</v>
      </c>
      <c r="C12" s="25" t="s">
        <v>20</v>
      </c>
      <c r="D12" s="25">
        <f t="shared" ref="D12:F12" si="0">SUM(D9:D11)</f>
        <v>60</v>
      </c>
      <c r="E12" s="25">
        <f t="shared" si="0"/>
        <v>81</v>
      </c>
      <c r="F12" s="25">
        <f t="shared" si="0"/>
        <v>91</v>
      </c>
      <c r="G12" s="196">
        <f>SUM(G9:G11)</f>
        <v>81</v>
      </c>
      <c r="H12" s="196">
        <f>SUM(H9:H11)</f>
        <v>64</v>
      </c>
      <c r="I12" s="196">
        <f>SUM(I9:I11)</f>
        <v>80</v>
      </c>
      <c r="J12" s="196">
        <f>SUM(J9:J11)</f>
        <v>79</v>
      </c>
      <c r="K12" s="196">
        <f>SUM(K9:K11)</f>
        <v>96</v>
      </c>
      <c r="L12" s="196">
        <v>113</v>
      </c>
    </row>
    <row r="13" spans="1:12" ht="30" customHeight="1" thickTop="1" x14ac:dyDescent="0.25">
      <c r="A13" s="2"/>
      <c r="B13" s="359" t="s">
        <v>290</v>
      </c>
      <c r="C13" s="197" t="s">
        <v>38</v>
      </c>
      <c r="D13" s="197" t="s">
        <v>39</v>
      </c>
      <c r="E13" s="197" t="s">
        <v>40</v>
      </c>
      <c r="F13" s="197" t="s">
        <v>41</v>
      </c>
      <c r="G13" s="198">
        <v>240</v>
      </c>
      <c r="H13" s="198">
        <v>169</v>
      </c>
      <c r="I13" s="198">
        <v>208</v>
      </c>
      <c r="J13" s="198">
        <v>240</v>
      </c>
      <c r="K13" s="198">
        <v>299</v>
      </c>
      <c r="L13" s="198">
        <v>293</v>
      </c>
    </row>
    <row r="14" spans="1:12" ht="30" customHeight="1" x14ac:dyDescent="0.25">
      <c r="A14" s="2"/>
      <c r="B14" s="9" t="s">
        <v>139</v>
      </c>
      <c r="C14" s="98" t="s">
        <v>20</v>
      </c>
      <c r="D14" s="98">
        <f t="shared" ref="D14:G14" si="1">D12/D13</f>
        <v>0.41095890410958902</v>
      </c>
      <c r="E14" s="98">
        <f t="shared" si="1"/>
        <v>0.38942307692307693</v>
      </c>
      <c r="F14" s="98">
        <f t="shared" si="1"/>
        <v>0.41363636363636364</v>
      </c>
      <c r="G14" s="98">
        <f t="shared" si="1"/>
        <v>0.33750000000000002</v>
      </c>
      <c r="H14" s="98">
        <f t="shared" ref="H14" si="2">H12/H13</f>
        <v>0.378698224852071</v>
      </c>
      <c r="I14" s="98">
        <f t="shared" ref="I14:J14" si="3">I12/I13</f>
        <v>0.38461538461538464</v>
      </c>
      <c r="J14" s="98">
        <f t="shared" si="3"/>
        <v>0.32916666666666666</v>
      </c>
      <c r="K14" s="98">
        <f t="shared" ref="K14:L14" si="4">K12/K13</f>
        <v>0.32107023411371238</v>
      </c>
      <c r="L14" s="98">
        <f t="shared" si="4"/>
        <v>0.38566552901023893</v>
      </c>
    </row>
    <row r="15" spans="1:12" x14ac:dyDescent="0.25">
      <c r="A15" s="2"/>
      <c r="B15" s="1" t="s">
        <v>14</v>
      </c>
    </row>
    <row r="16" spans="1:12" x14ac:dyDescent="0.25">
      <c r="A16" t="s">
        <v>15</v>
      </c>
      <c r="B16" s="247" t="s">
        <v>297</v>
      </c>
    </row>
    <row r="19" spans="2:5" x14ac:dyDescent="0.25">
      <c r="B19" t="s">
        <v>15</v>
      </c>
      <c r="E19" t="s">
        <v>15</v>
      </c>
    </row>
    <row r="21" spans="2:5" ht="8.25" customHeight="1" x14ac:dyDescent="0.25"/>
    <row r="22" spans="2:5" ht="9" customHeight="1" x14ac:dyDescent="0.25"/>
    <row r="33" spans="2:7" ht="17.25" customHeight="1" x14ac:dyDescent="0.25"/>
    <row r="34" spans="2:7" ht="15" customHeight="1" x14ac:dyDescent="0.25"/>
    <row r="35" spans="2:7" x14ac:dyDescent="0.25">
      <c r="B35" t="s">
        <v>15</v>
      </c>
    </row>
    <row r="36" spans="2:7" x14ac:dyDescent="0.25">
      <c r="E36" t="s">
        <v>15</v>
      </c>
      <c r="F36" t="s">
        <v>15</v>
      </c>
    </row>
    <row r="38" spans="2:7" x14ac:dyDescent="0.25">
      <c r="G38" t="s">
        <v>15</v>
      </c>
    </row>
  </sheetData>
  <mergeCells count="4">
    <mergeCell ref="B3:K3"/>
    <mergeCell ref="B4:K4"/>
    <mergeCell ref="B5:K5"/>
    <mergeCell ref="B7:L7"/>
  </mergeCells>
  <pageMargins left="0.7" right="0.7" top="0.75" bottom="0.75" header="0.3" footer="0.3"/>
  <ignoredErrors>
    <ignoredError sqref="C13:F13" numberStoredAsText="1"/>
    <ignoredError sqref="D12:H12 I12:K12" formulaRange="1"/>
  </ignoredErrors>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2:Q47"/>
  <sheetViews>
    <sheetView showGridLines="0" topLeftCell="A4" workbookViewId="0">
      <selection activeCell="B20" sqref="B20"/>
    </sheetView>
  </sheetViews>
  <sheetFormatPr defaultRowHeight="15" x14ac:dyDescent="0.25"/>
  <cols>
    <col min="1" max="1" width="5.5703125" customWidth="1"/>
    <col min="2" max="2" width="9.42578125" customWidth="1"/>
    <col min="3" max="14" width="5.85546875" customWidth="1"/>
    <col min="15" max="15" width="14.5703125" customWidth="1"/>
    <col min="16" max="16" width="8.42578125" customWidth="1"/>
    <col min="17" max="17" width="6.85546875" customWidth="1"/>
  </cols>
  <sheetData>
    <row r="2" spans="1:17" x14ac:dyDescent="0.25">
      <c r="B2" s="599" t="s">
        <v>433</v>
      </c>
      <c r="C2" s="599"/>
      <c r="D2" s="599"/>
      <c r="E2" s="599"/>
      <c r="F2" s="599"/>
      <c r="G2" s="599"/>
      <c r="H2" s="599"/>
      <c r="I2" s="599"/>
      <c r="J2" s="599"/>
      <c r="K2" s="599"/>
      <c r="L2" s="599"/>
      <c r="M2" s="599"/>
      <c r="N2" s="599"/>
      <c r="O2" s="599"/>
      <c r="P2" s="43"/>
      <c r="Q2" s="43"/>
    </row>
    <row r="3" spans="1:17" ht="14.45" customHeight="1" x14ac:dyDescent="0.25">
      <c r="B3" s="599" t="s">
        <v>436</v>
      </c>
      <c r="C3" s="599"/>
      <c r="D3" s="599"/>
      <c r="E3" s="599"/>
      <c r="F3" s="599"/>
      <c r="G3" s="599"/>
      <c r="H3" s="599"/>
      <c r="I3" s="599"/>
      <c r="J3" s="599"/>
      <c r="K3" s="599"/>
      <c r="L3" s="599"/>
      <c r="M3" s="599"/>
      <c r="N3" s="599"/>
      <c r="O3" s="599"/>
      <c r="P3" s="287"/>
      <c r="Q3" s="287"/>
    </row>
    <row r="4" spans="1:17" ht="35.25" customHeight="1" x14ac:dyDescent="0.25">
      <c r="A4" t="s">
        <v>15</v>
      </c>
      <c r="B4" s="632" t="s">
        <v>439</v>
      </c>
      <c r="C4" s="632"/>
      <c r="D4" s="632"/>
      <c r="E4" s="632"/>
      <c r="F4" s="632"/>
      <c r="G4" s="632"/>
      <c r="H4" s="632"/>
      <c r="I4" s="632"/>
      <c r="J4" s="632"/>
      <c r="K4" s="632"/>
      <c r="L4" s="632"/>
      <c r="M4" s="632"/>
      <c r="N4" s="632"/>
      <c r="O4" s="632"/>
      <c r="P4" s="110"/>
      <c r="Q4" s="110"/>
    </row>
    <row r="5" spans="1:17" ht="9" customHeight="1" x14ac:dyDescent="0.25">
      <c r="B5" s="7"/>
    </row>
    <row r="6" spans="1:17" ht="30" customHeight="1" x14ac:dyDescent="0.25">
      <c r="B6" s="670" t="s">
        <v>244</v>
      </c>
      <c r="C6" s="671"/>
      <c r="D6" s="671"/>
      <c r="E6" s="671"/>
      <c r="F6" s="671"/>
      <c r="G6" s="671"/>
      <c r="H6" s="671"/>
      <c r="I6" s="671"/>
      <c r="J6" s="671"/>
      <c r="K6" s="671"/>
      <c r="L6" s="671"/>
      <c r="M6" s="671"/>
      <c r="N6" s="671"/>
      <c r="O6" s="671"/>
      <c r="P6" s="130"/>
    </row>
    <row r="7" spans="1:17" ht="30" customHeight="1" x14ac:dyDescent="0.25">
      <c r="B7" s="672" t="s">
        <v>7</v>
      </c>
      <c r="C7" s="674" t="s">
        <v>242</v>
      </c>
      <c r="D7" s="675"/>
      <c r="E7" s="675"/>
      <c r="F7" s="675"/>
      <c r="G7" s="675"/>
      <c r="H7" s="676"/>
      <c r="I7" s="674" t="s">
        <v>243</v>
      </c>
      <c r="J7" s="675"/>
      <c r="K7" s="675"/>
      <c r="L7" s="675"/>
      <c r="M7" s="675"/>
      <c r="N7" s="676"/>
      <c r="O7" s="677" t="s">
        <v>342</v>
      </c>
      <c r="P7" s="131"/>
    </row>
    <row r="8" spans="1:17" ht="30" customHeight="1" thickBot="1" x14ac:dyDescent="0.3">
      <c r="B8" s="673"/>
      <c r="C8" s="397">
        <v>22</v>
      </c>
      <c r="D8" s="398">
        <v>23</v>
      </c>
      <c r="E8" s="398">
        <v>24</v>
      </c>
      <c r="F8" s="398">
        <v>25</v>
      </c>
      <c r="G8" s="578">
        <v>26</v>
      </c>
      <c r="H8" s="582" t="s">
        <v>834</v>
      </c>
      <c r="I8" s="397">
        <v>22</v>
      </c>
      <c r="J8" s="398">
        <v>23</v>
      </c>
      <c r="K8" s="398">
        <v>24</v>
      </c>
      <c r="L8" s="398">
        <v>25</v>
      </c>
      <c r="M8" s="578">
        <v>26</v>
      </c>
      <c r="N8" s="582" t="s">
        <v>835</v>
      </c>
      <c r="O8" s="678"/>
      <c r="P8" s="131"/>
      <c r="Q8" t="s">
        <v>15</v>
      </c>
    </row>
    <row r="9" spans="1:17" ht="30" customHeight="1" thickTop="1" x14ac:dyDescent="0.25">
      <c r="B9" s="399">
        <v>2015</v>
      </c>
      <c r="C9" s="400" t="s">
        <v>20</v>
      </c>
      <c r="D9" s="401" t="s">
        <v>20</v>
      </c>
      <c r="E9" s="401" t="s">
        <v>20</v>
      </c>
      <c r="F9" s="401" t="s">
        <v>20</v>
      </c>
      <c r="G9" s="402" t="s">
        <v>20</v>
      </c>
      <c r="H9" s="579" t="s">
        <v>20</v>
      </c>
      <c r="I9" s="400" t="s">
        <v>20</v>
      </c>
      <c r="J9" s="401" t="s">
        <v>20</v>
      </c>
      <c r="K9" s="401" t="s">
        <v>20</v>
      </c>
      <c r="L9" s="401" t="s">
        <v>20</v>
      </c>
      <c r="M9" s="402" t="s">
        <v>20</v>
      </c>
      <c r="N9" s="580" t="s">
        <v>20</v>
      </c>
      <c r="O9" s="403" t="s">
        <v>245</v>
      </c>
      <c r="P9" s="132"/>
    </row>
    <row r="10" spans="1:17" ht="30" customHeight="1" x14ac:dyDescent="0.25">
      <c r="B10" s="404">
        <v>2016</v>
      </c>
      <c r="C10" s="405">
        <v>14</v>
      </c>
      <c r="D10" s="406">
        <v>3</v>
      </c>
      <c r="E10" s="406">
        <v>1</v>
      </c>
      <c r="F10" s="406">
        <v>8</v>
      </c>
      <c r="G10" s="407">
        <v>1</v>
      </c>
      <c r="H10" s="580" t="s">
        <v>20</v>
      </c>
      <c r="I10" s="405">
        <v>18</v>
      </c>
      <c r="J10" s="406">
        <v>1</v>
      </c>
      <c r="K10" s="406">
        <v>1</v>
      </c>
      <c r="L10" s="406">
        <v>2</v>
      </c>
      <c r="M10" s="407">
        <v>1</v>
      </c>
      <c r="N10" s="580" t="s">
        <v>20</v>
      </c>
      <c r="O10" s="403" t="s">
        <v>246</v>
      </c>
      <c r="P10" s="133"/>
    </row>
    <row r="11" spans="1:17" ht="30" customHeight="1" x14ac:dyDescent="0.25">
      <c r="B11" s="404">
        <v>2017</v>
      </c>
      <c r="C11" s="405">
        <v>11</v>
      </c>
      <c r="D11" s="406">
        <v>4</v>
      </c>
      <c r="E11" s="406">
        <v>1</v>
      </c>
      <c r="F11" s="406">
        <v>12</v>
      </c>
      <c r="G11" s="407">
        <v>0</v>
      </c>
      <c r="H11" s="580" t="s">
        <v>20</v>
      </c>
      <c r="I11" s="405">
        <v>26</v>
      </c>
      <c r="J11" s="406">
        <v>1</v>
      </c>
      <c r="K11" s="406">
        <v>0</v>
      </c>
      <c r="L11" s="406">
        <v>6</v>
      </c>
      <c r="M11" s="407">
        <v>5</v>
      </c>
      <c r="N11" s="580" t="s">
        <v>20</v>
      </c>
      <c r="O11" s="403" t="s">
        <v>247</v>
      </c>
      <c r="P11" s="133"/>
    </row>
    <row r="12" spans="1:17" ht="30" customHeight="1" x14ac:dyDescent="0.25">
      <c r="B12" s="404">
        <v>2018</v>
      </c>
      <c r="C12" s="405">
        <v>25</v>
      </c>
      <c r="D12" s="406">
        <v>1</v>
      </c>
      <c r="E12" s="406">
        <v>1</v>
      </c>
      <c r="F12" s="406">
        <v>14</v>
      </c>
      <c r="G12" s="407">
        <v>0</v>
      </c>
      <c r="H12" s="580" t="s">
        <v>20</v>
      </c>
      <c r="I12" s="405">
        <v>30</v>
      </c>
      <c r="J12" s="406">
        <v>0</v>
      </c>
      <c r="K12" s="406">
        <v>0</v>
      </c>
      <c r="L12" s="406">
        <v>8</v>
      </c>
      <c r="M12" s="407">
        <v>1</v>
      </c>
      <c r="N12" s="580" t="s">
        <v>20</v>
      </c>
      <c r="O12" s="403" t="s">
        <v>248</v>
      </c>
      <c r="P12" s="133"/>
    </row>
    <row r="13" spans="1:17" ht="30" customHeight="1" x14ac:dyDescent="0.25">
      <c r="B13" s="404">
        <v>2019</v>
      </c>
      <c r="C13" s="400">
        <v>20</v>
      </c>
      <c r="D13" s="401">
        <v>3</v>
      </c>
      <c r="E13" s="401">
        <v>2</v>
      </c>
      <c r="F13" s="401">
        <v>15</v>
      </c>
      <c r="G13" s="402">
        <v>1</v>
      </c>
      <c r="H13" s="580" t="s">
        <v>20</v>
      </c>
      <c r="I13" s="400">
        <v>29</v>
      </c>
      <c r="J13" s="401">
        <v>2</v>
      </c>
      <c r="K13" s="401">
        <v>3</v>
      </c>
      <c r="L13" s="401">
        <v>5</v>
      </c>
      <c r="M13" s="402">
        <v>1</v>
      </c>
      <c r="N13" s="580" t="s">
        <v>20</v>
      </c>
      <c r="O13" s="403" t="s">
        <v>249</v>
      </c>
      <c r="P13" s="134"/>
    </row>
    <row r="14" spans="1:17" ht="30" customHeight="1" x14ac:dyDescent="0.25">
      <c r="B14" s="404">
        <v>2020</v>
      </c>
      <c r="C14" s="400">
        <v>10</v>
      </c>
      <c r="D14" s="401">
        <v>4</v>
      </c>
      <c r="E14" s="401">
        <v>1</v>
      </c>
      <c r="F14" s="401">
        <v>11</v>
      </c>
      <c r="G14" s="402">
        <v>0</v>
      </c>
      <c r="H14" s="580" t="s">
        <v>20</v>
      </c>
      <c r="I14" s="400">
        <v>20</v>
      </c>
      <c r="J14" s="401">
        <v>3</v>
      </c>
      <c r="K14" s="401">
        <v>1</v>
      </c>
      <c r="L14" s="401">
        <v>6</v>
      </c>
      <c r="M14" s="402">
        <v>0</v>
      </c>
      <c r="N14" s="580" t="s">
        <v>20</v>
      </c>
      <c r="O14" s="403" t="s">
        <v>272</v>
      </c>
      <c r="P14" s="134"/>
    </row>
    <row r="15" spans="1:17" ht="30" customHeight="1" x14ac:dyDescent="0.25">
      <c r="B15" s="404">
        <v>2021</v>
      </c>
      <c r="C15" s="405">
        <v>22</v>
      </c>
      <c r="D15" s="406">
        <v>3</v>
      </c>
      <c r="E15" s="406">
        <v>1</v>
      </c>
      <c r="F15" s="406">
        <v>9</v>
      </c>
      <c r="G15" s="407">
        <v>0</v>
      </c>
      <c r="H15" s="580" t="s">
        <v>20</v>
      </c>
      <c r="I15" s="405">
        <v>29</v>
      </c>
      <c r="J15" s="406">
        <v>0</v>
      </c>
      <c r="K15" s="406">
        <v>0</v>
      </c>
      <c r="L15" s="406">
        <v>9</v>
      </c>
      <c r="M15" s="407">
        <v>0</v>
      </c>
      <c r="N15" s="580" t="s">
        <v>20</v>
      </c>
      <c r="O15" s="477" t="s">
        <v>687</v>
      </c>
      <c r="P15" s="122"/>
    </row>
    <row r="16" spans="1:17" ht="30" customHeight="1" x14ac:dyDescent="0.25">
      <c r="B16" s="404">
        <v>2022</v>
      </c>
      <c r="C16" s="405">
        <v>22</v>
      </c>
      <c r="D16" s="406">
        <v>3</v>
      </c>
      <c r="E16" s="406">
        <v>0</v>
      </c>
      <c r="F16" s="406">
        <v>12</v>
      </c>
      <c r="G16" s="407">
        <v>0</v>
      </c>
      <c r="H16" s="580" t="s">
        <v>20</v>
      </c>
      <c r="I16" s="405">
        <v>19</v>
      </c>
      <c r="J16" s="406">
        <v>2</v>
      </c>
      <c r="K16" s="406">
        <v>0</v>
      </c>
      <c r="L16" s="406">
        <v>7</v>
      </c>
      <c r="M16" s="407">
        <v>0</v>
      </c>
      <c r="N16" s="580" t="s">
        <v>20</v>
      </c>
      <c r="O16" s="477" t="s">
        <v>736</v>
      </c>
      <c r="P16" s="122"/>
    </row>
    <row r="17" spans="2:17" ht="30" customHeight="1" x14ac:dyDescent="0.25">
      <c r="B17" s="404">
        <v>2023</v>
      </c>
      <c r="C17" s="405">
        <v>40</v>
      </c>
      <c r="D17" s="406">
        <v>2</v>
      </c>
      <c r="E17" s="406">
        <v>5</v>
      </c>
      <c r="F17" s="406">
        <v>11</v>
      </c>
      <c r="G17" s="407">
        <v>0</v>
      </c>
      <c r="H17" s="580">
        <v>1</v>
      </c>
      <c r="I17" s="405">
        <v>26</v>
      </c>
      <c r="J17" s="406">
        <v>3</v>
      </c>
      <c r="K17" s="406">
        <v>2</v>
      </c>
      <c r="L17" s="406">
        <v>7</v>
      </c>
      <c r="M17" s="407">
        <v>0</v>
      </c>
      <c r="N17" s="580">
        <v>0</v>
      </c>
      <c r="O17" s="477" t="s">
        <v>764</v>
      </c>
      <c r="P17" s="122"/>
    </row>
    <row r="18" spans="2:17" ht="30" customHeight="1" x14ac:dyDescent="0.25">
      <c r="B18" s="404">
        <v>2024</v>
      </c>
      <c r="C18" s="405">
        <v>25</v>
      </c>
      <c r="D18" s="406">
        <v>4</v>
      </c>
      <c r="E18" s="406">
        <v>2</v>
      </c>
      <c r="F18" s="406">
        <v>14</v>
      </c>
      <c r="G18" s="407">
        <v>3</v>
      </c>
      <c r="H18" s="581">
        <v>4</v>
      </c>
      <c r="I18" s="405">
        <v>31</v>
      </c>
      <c r="J18" s="406">
        <v>8</v>
      </c>
      <c r="K18" s="406">
        <v>0</v>
      </c>
      <c r="L18" s="406">
        <v>19</v>
      </c>
      <c r="M18" s="407">
        <v>4</v>
      </c>
      <c r="N18" s="581">
        <v>0</v>
      </c>
      <c r="O18" s="477" t="s">
        <v>833</v>
      </c>
      <c r="P18" s="122"/>
    </row>
    <row r="19" spans="2:17" x14ac:dyDescent="0.25">
      <c r="B19" s="51" t="s">
        <v>14</v>
      </c>
    </row>
    <row r="20" spans="2:17" x14ac:dyDescent="0.25">
      <c r="B20" s="396" t="s">
        <v>359</v>
      </c>
    </row>
    <row r="21" spans="2:17" x14ac:dyDescent="0.25">
      <c r="B21" s="51" t="s">
        <v>298</v>
      </c>
    </row>
    <row r="22" spans="2:17" x14ac:dyDescent="0.25">
      <c r="B22" s="51" t="s">
        <v>766</v>
      </c>
    </row>
    <row r="23" spans="2:17" x14ac:dyDescent="0.25">
      <c r="B23" s="396" t="s">
        <v>271</v>
      </c>
      <c r="C23" s="19"/>
      <c r="D23" s="19"/>
    </row>
    <row r="24" spans="2:17" x14ac:dyDescent="0.25">
      <c r="B24" s="396" t="s">
        <v>765</v>
      </c>
      <c r="D24" s="43"/>
      <c r="E24" s="43"/>
      <c r="F24" s="43"/>
      <c r="G24" s="43"/>
      <c r="H24" s="43"/>
      <c r="I24" s="43"/>
      <c r="J24" s="43"/>
      <c r="K24" s="43"/>
      <c r="L24" s="43"/>
      <c r="M24" s="43"/>
      <c r="N24" s="43"/>
      <c r="O24" s="43"/>
      <c r="P24" s="43"/>
      <c r="Q24" s="43"/>
    </row>
    <row r="25" spans="2:17" ht="18.75" x14ac:dyDescent="0.25">
      <c r="B25" s="396" t="s">
        <v>836</v>
      </c>
      <c r="C25" s="90"/>
      <c r="D25" s="110"/>
      <c r="E25" s="110"/>
      <c r="F25" s="110"/>
      <c r="G25" s="110"/>
      <c r="H25" s="110"/>
      <c r="I25" s="110"/>
      <c r="J25" s="110"/>
      <c r="K25" s="110"/>
      <c r="L25" s="110"/>
      <c r="M25" s="110"/>
      <c r="N25" s="110"/>
      <c r="O25" s="110"/>
      <c r="P25" s="110"/>
      <c r="Q25" s="110"/>
    </row>
    <row r="26" spans="2:17" ht="13.5" customHeight="1" x14ac:dyDescent="0.25">
      <c r="B26" s="7"/>
    </row>
    <row r="27" spans="2:17" ht="9" customHeight="1" x14ac:dyDescent="0.25">
      <c r="B27" s="106"/>
      <c r="C27" s="106"/>
      <c r="D27" s="106"/>
      <c r="E27" s="106"/>
      <c r="F27" s="106"/>
      <c r="G27" s="106"/>
      <c r="H27" s="106"/>
      <c r="I27" s="106"/>
      <c r="J27" s="106"/>
      <c r="K27" s="106"/>
      <c r="L27" s="106" t="s">
        <v>15</v>
      </c>
      <c r="M27" s="106"/>
      <c r="N27" s="106"/>
      <c r="O27" s="106"/>
      <c r="P27" s="106"/>
      <c r="Q27" s="106"/>
    </row>
    <row r="28" spans="2:17" x14ac:dyDescent="0.25">
      <c r="B28" s="111"/>
      <c r="C28" s="31"/>
      <c r="D28" s="31"/>
      <c r="E28" s="31"/>
      <c r="F28" s="31"/>
      <c r="G28" s="543"/>
      <c r="H28" s="31"/>
      <c r="I28" s="31"/>
      <c r="J28" s="31"/>
      <c r="K28" s="31"/>
      <c r="L28" s="31"/>
      <c r="M28" s="543"/>
      <c r="N28" s="31"/>
      <c r="O28" s="31" t="s">
        <v>15</v>
      </c>
      <c r="P28" s="31"/>
      <c r="Q28" s="31"/>
    </row>
    <row r="29" spans="2:17" x14ac:dyDescent="0.25">
      <c r="B29" s="112"/>
      <c r="C29" s="45"/>
      <c r="D29" s="45"/>
      <c r="E29" s="45"/>
      <c r="F29" s="45"/>
      <c r="G29" s="45"/>
      <c r="H29" s="45"/>
      <c r="I29" s="45"/>
      <c r="J29" s="45"/>
      <c r="K29" s="45"/>
      <c r="L29" s="45"/>
      <c r="M29" s="45"/>
      <c r="N29" s="45"/>
      <c r="O29" s="45"/>
      <c r="P29" s="45"/>
      <c r="Q29" s="45"/>
    </row>
    <row r="30" spans="2:17" x14ac:dyDescent="0.25">
      <c r="B30" s="112"/>
      <c r="C30" s="45"/>
      <c r="D30" s="45"/>
      <c r="E30" s="45"/>
      <c r="F30" s="45"/>
      <c r="G30" s="45"/>
      <c r="H30" s="45" t="s">
        <v>15</v>
      </c>
      <c r="I30" s="45"/>
      <c r="J30" s="45"/>
      <c r="K30" s="45"/>
      <c r="L30" s="45"/>
      <c r="M30" s="45"/>
      <c r="N30" s="45"/>
      <c r="O30" s="45"/>
      <c r="P30" s="45"/>
      <c r="Q30" s="45"/>
    </row>
    <row r="31" spans="2:17" x14ac:dyDescent="0.25">
      <c r="B31" s="112"/>
      <c r="C31" s="45"/>
      <c r="D31" s="45"/>
      <c r="E31" s="45"/>
      <c r="F31" s="45"/>
      <c r="G31" s="45"/>
      <c r="H31" s="45"/>
      <c r="I31" s="45"/>
      <c r="J31" s="45"/>
      <c r="K31" s="45"/>
      <c r="L31" s="45"/>
      <c r="M31" s="45"/>
      <c r="N31" s="45"/>
      <c r="O31" s="45"/>
      <c r="P31" s="45"/>
      <c r="Q31" s="45"/>
    </row>
    <row r="32" spans="2:17" x14ac:dyDescent="0.25">
      <c r="B32" s="113"/>
      <c r="C32" s="114"/>
      <c r="D32" s="114"/>
      <c r="E32" s="114"/>
      <c r="F32" s="114"/>
      <c r="G32" s="547"/>
      <c r="H32" s="114"/>
      <c r="I32" s="114"/>
      <c r="J32" s="114"/>
      <c r="K32" s="114"/>
      <c r="L32" s="114"/>
      <c r="M32" s="547"/>
      <c r="N32" s="114"/>
      <c r="O32" s="114"/>
      <c r="P32" s="114"/>
      <c r="Q32" s="114"/>
    </row>
    <row r="33" spans="2:17" x14ac:dyDescent="0.25">
      <c r="B33" s="115"/>
      <c r="C33" s="116"/>
      <c r="D33" s="116"/>
      <c r="E33" s="116"/>
      <c r="F33" s="116"/>
      <c r="G33" s="116"/>
      <c r="H33" s="116"/>
      <c r="I33" s="116"/>
      <c r="J33" s="116"/>
      <c r="K33" s="116"/>
      <c r="L33" s="116"/>
      <c r="M33" s="116"/>
      <c r="N33" s="116"/>
      <c r="O33" s="116"/>
      <c r="P33" s="116"/>
      <c r="Q33" s="116"/>
    </row>
    <row r="34" spans="2:17" ht="15.75" x14ac:dyDescent="0.25">
      <c r="B34" s="117"/>
      <c r="C34" s="118"/>
      <c r="D34" s="118"/>
      <c r="E34" s="118"/>
      <c r="F34" s="118"/>
      <c r="G34" s="118"/>
      <c r="H34" s="118"/>
      <c r="I34" s="118"/>
      <c r="J34" s="118"/>
      <c r="K34" s="118"/>
      <c r="L34" s="118"/>
      <c r="M34" s="118"/>
      <c r="N34" s="118"/>
      <c r="O34" s="118"/>
      <c r="P34" s="118"/>
      <c r="Q34" s="118"/>
    </row>
    <row r="35" spans="2:17" x14ac:dyDescent="0.25">
      <c r="B35" s="1"/>
    </row>
    <row r="36" spans="2:17" x14ac:dyDescent="0.25">
      <c r="B36" s="88"/>
      <c r="C36" s="88"/>
      <c r="D36" s="88"/>
      <c r="E36" s="88"/>
      <c r="F36" s="88"/>
      <c r="G36" s="88"/>
      <c r="H36" s="88"/>
      <c r="I36" s="88"/>
      <c r="J36" s="88"/>
      <c r="K36" s="88"/>
      <c r="L36" s="88"/>
      <c r="M36" s="88"/>
      <c r="N36" s="88"/>
      <c r="O36" s="88"/>
      <c r="P36" s="88"/>
      <c r="Q36" s="88"/>
    </row>
    <row r="37" spans="2:17" ht="15.75" x14ac:dyDescent="0.25">
      <c r="B37" s="119"/>
      <c r="C37" s="120"/>
      <c r="D37" s="119"/>
      <c r="E37" s="119"/>
      <c r="F37" s="119"/>
      <c r="G37" s="119"/>
      <c r="H37" s="119"/>
      <c r="I37" s="119"/>
      <c r="J37" s="119"/>
      <c r="K37" s="119"/>
      <c r="L37" s="119"/>
      <c r="M37" s="119"/>
      <c r="N37" s="119"/>
      <c r="O37" s="119"/>
      <c r="P37" s="119"/>
      <c r="Q37" s="119"/>
    </row>
    <row r="38" spans="2:17" ht="17.25" customHeight="1" x14ac:dyDescent="0.25">
      <c r="B38" s="92"/>
      <c r="C38" s="123"/>
      <c r="D38" s="123"/>
      <c r="E38" s="123"/>
      <c r="F38" s="123"/>
      <c r="G38" s="123"/>
      <c r="H38" s="123"/>
      <c r="I38" s="123"/>
      <c r="J38" s="123"/>
      <c r="K38" s="123"/>
      <c r="L38" s="123"/>
      <c r="M38" s="123"/>
      <c r="N38" s="123"/>
      <c r="O38" s="124"/>
      <c r="P38" s="124"/>
      <c r="Q38" s="124"/>
    </row>
    <row r="39" spans="2:17" ht="15" customHeight="1" x14ac:dyDescent="0.25">
      <c r="B39" s="92"/>
      <c r="C39" s="105"/>
      <c r="D39" s="105"/>
      <c r="E39" s="105"/>
      <c r="F39" s="105"/>
      <c r="G39" s="105"/>
      <c r="H39" s="105"/>
      <c r="I39" s="105"/>
      <c r="J39" s="105"/>
      <c r="K39" s="105"/>
      <c r="L39" s="105"/>
      <c r="M39" s="105"/>
      <c r="N39" s="105"/>
      <c r="O39" s="116"/>
      <c r="P39" s="116"/>
      <c r="Q39" s="116"/>
    </row>
    <row r="40" spans="2:17" ht="15.75" x14ac:dyDescent="0.25">
      <c r="B40" s="105"/>
      <c r="C40" s="126"/>
      <c r="D40" s="126"/>
      <c r="E40" s="126"/>
      <c r="F40" s="126"/>
      <c r="G40" s="546"/>
      <c r="H40" s="126"/>
      <c r="I40" s="126"/>
      <c r="J40" s="126"/>
      <c r="K40" s="126"/>
      <c r="L40" s="126"/>
      <c r="M40" s="546"/>
      <c r="N40" s="126"/>
      <c r="O40" s="121"/>
      <c r="P40" s="121"/>
      <c r="Q40" s="121"/>
    </row>
    <row r="41" spans="2:17" ht="15.75" x14ac:dyDescent="0.25">
      <c r="B41" s="105"/>
      <c r="C41" s="126"/>
      <c r="D41" s="126"/>
      <c r="E41" s="126"/>
      <c r="F41" s="126"/>
      <c r="G41" s="546"/>
      <c r="H41" s="126"/>
      <c r="I41" s="126"/>
      <c r="J41" s="126"/>
      <c r="K41" s="126"/>
      <c r="L41" s="126"/>
      <c r="M41" s="546"/>
      <c r="N41" s="126"/>
      <c r="O41" s="127"/>
      <c r="P41" s="127"/>
      <c r="Q41" s="127"/>
    </row>
    <row r="42" spans="2:17" ht="15.75" x14ac:dyDescent="0.25">
      <c r="B42" s="105"/>
      <c r="C42" s="126"/>
      <c r="D42" s="126"/>
      <c r="E42" s="126"/>
      <c r="F42" s="126"/>
      <c r="G42" s="546"/>
      <c r="H42" s="126"/>
      <c r="I42" s="126"/>
      <c r="J42" s="126"/>
      <c r="K42" s="126"/>
      <c r="L42" s="126"/>
      <c r="M42" s="546"/>
      <c r="N42" s="126"/>
      <c r="O42" s="127"/>
      <c r="P42" s="127"/>
      <c r="Q42" s="127"/>
    </row>
    <row r="43" spans="2:17" ht="15.75" x14ac:dyDescent="0.25">
      <c r="B43" s="105"/>
      <c r="C43" s="126"/>
      <c r="D43" s="126"/>
      <c r="E43" s="126"/>
      <c r="F43" s="126"/>
      <c r="G43" s="546"/>
      <c r="H43" s="126"/>
      <c r="I43" s="126"/>
      <c r="J43" s="126"/>
      <c r="K43" s="126"/>
      <c r="L43" s="126"/>
      <c r="M43" s="546"/>
      <c r="N43" s="126"/>
      <c r="O43" s="127"/>
      <c r="P43" s="127"/>
      <c r="Q43" s="127"/>
    </row>
    <row r="44" spans="2:17" ht="15.75" x14ac:dyDescent="0.25">
      <c r="B44" s="105"/>
      <c r="C44" s="126"/>
      <c r="D44" s="126"/>
      <c r="E44" s="126"/>
      <c r="F44" s="126"/>
      <c r="G44" s="546"/>
      <c r="H44" s="126"/>
      <c r="I44" s="126"/>
      <c r="J44" s="126"/>
      <c r="K44" s="126"/>
      <c r="L44" s="126"/>
      <c r="M44" s="546"/>
      <c r="N44" s="126"/>
      <c r="O44" s="122"/>
      <c r="P44" s="122"/>
      <c r="Q44" s="122"/>
    </row>
    <row r="45" spans="2:17" x14ac:dyDescent="0.25">
      <c r="B45" s="88"/>
      <c r="C45" s="88"/>
      <c r="D45" s="88"/>
      <c r="E45" s="88"/>
      <c r="F45" s="88"/>
      <c r="G45" s="88"/>
      <c r="H45" s="88"/>
      <c r="I45" s="88"/>
      <c r="J45" s="88"/>
      <c r="K45" s="88"/>
      <c r="L45" s="88"/>
      <c r="M45" s="88"/>
      <c r="N45" s="88"/>
      <c r="O45" s="88"/>
      <c r="P45" s="88"/>
      <c r="Q45" s="88"/>
    </row>
    <row r="46" spans="2:17" ht="15.75" x14ac:dyDescent="0.25">
      <c r="B46" s="128"/>
      <c r="C46" s="129"/>
      <c r="D46" s="129"/>
      <c r="E46" s="129"/>
      <c r="F46" s="129"/>
      <c r="G46" s="129"/>
      <c r="H46" s="129"/>
      <c r="I46" s="129"/>
      <c r="J46" s="129"/>
      <c r="K46" s="129"/>
      <c r="L46" s="129"/>
      <c r="M46" s="129"/>
      <c r="N46" s="129"/>
      <c r="O46" s="129"/>
      <c r="P46" s="129"/>
      <c r="Q46" s="129"/>
    </row>
    <row r="47" spans="2:17" x14ac:dyDescent="0.25">
      <c r="B47" s="88"/>
      <c r="C47" s="88"/>
      <c r="D47" s="88"/>
      <c r="E47" s="88"/>
      <c r="F47" s="88"/>
      <c r="G47" s="88"/>
      <c r="H47" s="88"/>
      <c r="I47" s="88"/>
      <c r="J47" s="88"/>
      <c r="K47" s="88"/>
      <c r="L47" s="88"/>
      <c r="M47" s="88"/>
      <c r="N47" s="88"/>
      <c r="O47" s="88"/>
      <c r="P47" s="88"/>
      <c r="Q47" s="88"/>
    </row>
  </sheetData>
  <mergeCells count="8">
    <mergeCell ref="B3:O3"/>
    <mergeCell ref="B2:O2"/>
    <mergeCell ref="B4:O4"/>
    <mergeCell ref="B6:O6"/>
    <mergeCell ref="B7:B8"/>
    <mergeCell ref="C7:H7"/>
    <mergeCell ref="I7:N7"/>
    <mergeCell ref="O7:O8"/>
  </mergeCells>
  <pageMargins left="0.7" right="0.7" top="0.75" bottom="0.75" header="0.3" footer="0.3"/>
  <pageSetup paperSize="9" orientation="portrait"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lha7"/>
  <dimension ref="A2:L19"/>
  <sheetViews>
    <sheetView showGridLines="0" zoomScaleNormal="100" workbookViewId="0">
      <selection activeCell="I18" sqref="I18"/>
    </sheetView>
  </sheetViews>
  <sheetFormatPr defaultColWidth="9.140625" defaultRowHeight="14.25" x14ac:dyDescent="0.2"/>
  <cols>
    <col min="1" max="1" width="10.42578125" style="2" customWidth="1"/>
    <col min="2" max="2" width="32.5703125" style="2" customWidth="1"/>
    <col min="3" max="16384" width="9.140625" style="2"/>
  </cols>
  <sheetData>
    <row r="2" spans="1:12" ht="27" customHeight="1" x14ac:dyDescent="0.2">
      <c r="B2" s="599" t="s">
        <v>433</v>
      </c>
      <c r="C2" s="599"/>
      <c r="D2" s="599"/>
      <c r="E2" s="599"/>
      <c r="F2" s="599"/>
      <c r="G2" s="599"/>
      <c r="H2" s="599"/>
      <c r="I2" s="599"/>
      <c r="J2" s="599"/>
      <c r="K2" s="599"/>
    </row>
    <row r="3" spans="1:12" ht="18" customHeight="1" x14ac:dyDescent="0.2">
      <c r="B3" s="599" t="s">
        <v>632</v>
      </c>
      <c r="C3" s="599"/>
      <c r="D3" s="599"/>
      <c r="E3" s="599"/>
      <c r="F3" s="599"/>
      <c r="G3" s="599"/>
      <c r="H3" s="599"/>
      <c r="I3" s="599"/>
      <c r="J3" s="599"/>
      <c r="K3" s="599"/>
    </row>
    <row r="4" spans="1:12" ht="27.75" customHeight="1" x14ac:dyDescent="0.25">
      <c r="B4" s="679" t="s">
        <v>440</v>
      </c>
      <c r="C4" s="679"/>
      <c r="D4" s="679"/>
      <c r="E4" s="679"/>
      <c r="F4" s="679"/>
      <c r="G4" s="679"/>
      <c r="H4" s="679"/>
      <c r="I4" s="679"/>
      <c r="J4" s="679"/>
      <c r="K4" s="679"/>
      <c r="L4"/>
    </row>
    <row r="5" spans="1:12" ht="15" x14ac:dyDescent="0.25">
      <c r="B5"/>
      <c r="C5"/>
      <c r="D5"/>
      <c r="E5"/>
      <c r="F5"/>
      <c r="G5"/>
      <c r="H5"/>
      <c r="I5"/>
      <c r="K5"/>
      <c r="L5"/>
    </row>
    <row r="6" spans="1:12" ht="30" customHeight="1" x14ac:dyDescent="0.2">
      <c r="B6" s="602" t="s">
        <v>4</v>
      </c>
      <c r="C6" s="603"/>
      <c r="D6" s="603"/>
      <c r="E6" s="603"/>
      <c r="F6" s="603"/>
      <c r="G6" s="603"/>
      <c r="H6" s="603"/>
      <c r="I6" s="603"/>
      <c r="J6" s="603"/>
      <c r="K6" s="603"/>
      <c r="L6" s="604"/>
    </row>
    <row r="7" spans="1:12" ht="30" customHeight="1" x14ac:dyDescent="0.2">
      <c r="B7" s="254" t="s">
        <v>43</v>
      </c>
      <c r="C7" s="10">
        <v>2015</v>
      </c>
      <c r="D7" s="10">
        <v>2016</v>
      </c>
      <c r="E7" s="10">
        <v>2017</v>
      </c>
      <c r="F7" s="10">
        <v>2018</v>
      </c>
      <c r="G7" s="10">
        <v>2019</v>
      </c>
      <c r="H7" s="10">
        <v>2020</v>
      </c>
      <c r="I7" s="10">
        <v>2021</v>
      </c>
      <c r="J7" s="10">
        <v>2022</v>
      </c>
      <c r="K7" s="10">
        <v>2023</v>
      </c>
      <c r="L7" s="10">
        <v>2024</v>
      </c>
    </row>
    <row r="8" spans="1:12" ht="30" customHeight="1" x14ac:dyDescent="0.2">
      <c r="A8" s="3"/>
      <c r="B8" s="13" t="s">
        <v>5</v>
      </c>
      <c r="C8" s="13">
        <v>0</v>
      </c>
      <c r="D8" s="13">
        <v>4</v>
      </c>
      <c r="E8" s="13">
        <v>5</v>
      </c>
      <c r="F8" s="13">
        <v>5</v>
      </c>
      <c r="G8" s="13">
        <v>4</v>
      </c>
      <c r="H8" s="13">
        <v>2</v>
      </c>
      <c r="I8" s="13">
        <v>4</v>
      </c>
      <c r="J8" s="13">
        <v>4</v>
      </c>
      <c r="K8" s="13">
        <v>2</v>
      </c>
      <c r="L8" s="13">
        <v>4</v>
      </c>
    </row>
    <row r="9" spans="1:12" ht="30" customHeight="1" x14ac:dyDescent="0.2">
      <c r="A9" s="3"/>
      <c r="B9" s="13" t="s">
        <v>2</v>
      </c>
      <c r="C9" s="13">
        <v>6</v>
      </c>
      <c r="D9" s="13">
        <v>3</v>
      </c>
      <c r="E9" s="13">
        <v>20</v>
      </c>
      <c r="F9" s="13">
        <v>21</v>
      </c>
      <c r="G9" s="13">
        <v>10</v>
      </c>
      <c r="H9" s="13">
        <v>16</v>
      </c>
      <c r="I9" s="13">
        <v>8</v>
      </c>
      <c r="J9" s="13">
        <v>14</v>
      </c>
      <c r="K9" s="13">
        <v>15</v>
      </c>
      <c r="L9" s="13">
        <v>24</v>
      </c>
    </row>
    <row r="10" spans="1:12" ht="30" customHeight="1" x14ac:dyDescent="0.2">
      <c r="A10" s="3"/>
      <c r="B10" s="13" t="s">
        <v>3</v>
      </c>
      <c r="C10" s="13">
        <v>21</v>
      </c>
      <c r="D10" s="13">
        <v>10</v>
      </c>
      <c r="E10" s="13">
        <v>16</v>
      </c>
      <c r="F10" s="13">
        <v>11</v>
      </c>
      <c r="G10" s="13">
        <v>13</v>
      </c>
      <c r="H10" s="13">
        <v>9</v>
      </c>
      <c r="I10" s="13">
        <v>14</v>
      </c>
      <c r="J10" s="13">
        <v>9</v>
      </c>
      <c r="K10" s="13">
        <v>18</v>
      </c>
      <c r="L10" s="13">
        <v>21</v>
      </c>
    </row>
    <row r="11" spans="1:12" ht="30" customHeight="1" thickBot="1" x14ac:dyDescent="0.25">
      <c r="A11" s="3"/>
      <c r="B11" s="25" t="s">
        <v>1</v>
      </c>
      <c r="C11" s="25">
        <v>27</v>
      </c>
      <c r="D11" s="25">
        <v>17</v>
      </c>
      <c r="E11" s="25">
        <v>41</v>
      </c>
      <c r="F11" s="25">
        <v>37</v>
      </c>
      <c r="G11" s="25">
        <v>27</v>
      </c>
      <c r="H11" s="25">
        <v>27</v>
      </c>
      <c r="I11" s="25">
        <v>26</v>
      </c>
      <c r="J11" s="25">
        <v>27</v>
      </c>
      <c r="K11" s="25">
        <v>35</v>
      </c>
      <c r="L11" s="25">
        <v>49</v>
      </c>
    </row>
    <row r="12" spans="1:12" ht="30" customHeight="1" thickTop="1" x14ac:dyDescent="0.2">
      <c r="B12" s="202" t="s">
        <v>305</v>
      </c>
      <c r="C12" s="197" t="s">
        <v>38</v>
      </c>
      <c r="D12" s="197" t="s">
        <v>39</v>
      </c>
      <c r="E12" s="197" t="s">
        <v>40</v>
      </c>
      <c r="F12" s="197" t="s">
        <v>41</v>
      </c>
      <c r="G12" s="198">
        <v>240</v>
      </c>
      <c r="H12" s="198">
        <v>169</v>
      </c>
      <c r="I12" s="198">
        <v>208</v>
      </c>
      <c r="J12" s="198">
        <v>240</v>
      </c>
      <c r="K12" s="198">
        <v>299</v>
      </c>
      <c r="L12" s="198">
        <v>293</v>
      </c>
    </row>
    <row r="13" spans="1:12" ht="30" customHeight="1" x14ac:dyDescent="0.2">
      <c r="B13" s="13" t="s">
        <v>18</v>
      </c>
      <c r="C13" s="14">
        <f t="shared" ref="C13:G13" si="0">C11/C12</f>
        <v>0.19565217391304349</v>
      </c>
      <c r="D13" s="14">
        <f t="shared" si="0"/>
        <v>0.11643835616438356</v>
      </c>
      <c r="E13" s="14">
        <f t="shared" si="0"/>
        <v>0.19711538461538461</v>
      </c>
      <c r="F13" s="14">
        <f t="shared" si="0"/>
        <v>0.16818181818181818</v>
      </c>
      <c r="G13" s="14">
        <f t="shared" si="0"/>
        <v>0.1125</v>
      </c>
      <c r="H13" s="14">
        <f t="shared" ref="H13" si="1">H11/H12</f>
        <v>0.15976331360946747</v>
      </c>
      <c r="I13" s="14">
        <f t="shared" ref="I13:J13" si="2">I11/I12</f>
        <v>0.125</v>
      </c>
      <c r="J13" s="14">
        <f t="shared" si="2"/>
        <v>0.1125</v>
      </c>
      <c r="K13" s="14">
        <f t="shared" ref="K13:L13" si="3">K11/K12</f>
        <v>0.11705685618729098</v>
      </c>
      <c r="L13" s="14">
        <f t="shared" si="3"/>
        <v>0.16723549488054607</v>
      </c>
    </row>
    <row r="14" spans="1:12" ht="20.25" customHeight="1" x14ac:dyDescent="0.25">
      <c r="B14" s="23" t="s">
        <v>14</v>
      </c>
      <c r="C14"/>
      <c r="D14"/>
      <c r="E14"/>
      <c r="F14"/>
      <c r="G14"/>
      <c r="H14"/>
      <c r="I14"/>
      <c r="J14"/>
      <c r="K14"/>
      <c r="L14"/>
    </row>
    <row r="15" spans="1:12" ht="15" x14ac:dyDescent="0.25">
      <c r="B15"/>
      <c r="C15"/>
      <c r="D15"/>
      <c r="E15"/>
      <c r="F15"/>
      <c r="G15"/>
      <c r="H15"/>
      <c r="I15"/>
      <c r="J15"/>
      <c r="K15"/>
      <c r="L15"/>
    </row>
    <row r="16" spans="1:12" x14ac:dyDescent="0.2">
      <c r="J16" s="2" t="s">
        <v>15</v>
      </c>
    </row>
    <row r="17" spans="11:11" ht="36.75" customHeight="1" x14ac:dyDescent="0.2"/>
    <row r="18" spans="11:11" ht="31.5" customHeight="1" x14ac:dyDescent="0.2">
      <c r="K18" s="2" t="s">
        <v>15</v>
      </c>
    </row>
    <row r="19" spans="11:11" ht="39" customHeight="1" x14ac:dyDescent="0.2"/>
  </sheetData>
  <mergeCells count="4">
    <mergeCell ref="B4:K4"/>
    <mergeCell ref="B3:K3"/>
    <mergeCell ref="B2:K2"/>
    <mergeCell ref="B6:L6"/>
  </mergeCells>
  <pageMargins left="0.7" right="0.7" top="0.75" bottom="0.75" header="0.3" footer="0.3"/>
  <pageSetup paperSize="9" orientation="portrait" r:id="rId1"/>
  <ignoredErrors>
    <ignoredError sqref="C12:F12" numberStoredAsText="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M20"/>
  <sheetViews>
    <sheetView showGridLines="0" zoomScaleNormal="100" workbookViewId="0">
      <selection activeCell="O10" sqref="O10"/>
    </sheetView>
  </sheetViews>
  <sheetFormatPr defaultColWidth="9.140625" defaultRowHeight="14.25" x14ac:dyDescent="0.2"/>
  <cols>
    <col min="1" max="1" width="11" style="2" customWidth="1"/>
    <col min="2" max="2" width="33.5703125" style="2" customWidth="1"/>
    <col min="3" max="16384" width="9.140625" style="2"/>
  </cols>
  <sheetData>
    <row r="2" spans="2:13" ht="24.75" customHeight="1" x14ac:dyDescent="0.2">
      <c r="B2" s="599" t="s">
        <v>433</v>
      </c>
      <c r="C2" s="599"/>
      <c r="D2" s="599"/>
      <c r="E2" s="599"/>
      <c r="F2" s="599"/>
      <c r="G2" s="599"/>
      <c r="H2" s="599"/>
      <c r="I2" s="599"/>
      <c r="J2" s="599"/>
      <c r="K2" s="599"/>
    </row>
    <row r="3" spans="2:13" ht="19.5" customHeight="1" x14ac:dyDescent="0.2">
      <c r="B3" s="599" t="s">
        <v>632</v>
      </c>
      <c r="C3" s="599"/>
      <c r="D3" s="599"/>
      <c r="E3" s="599"/>
      <c r="F3" s="599"/>
      <c r="G3" s="599"/>
      <c r="H3" s="599"/>
      <c r="I3" s="599"/>
      <c r="J3" s="599"/>
      <c r="K3" s="599"/>
    </row>
    <row r="4" spans="2:13" ht="37.5" customHeight="1" x14ac:dyDescent="0.2">
      <c r="B4" s="679" t="s">
        <v>647</v>
      </c>
      <c r="C4" s="679"/>
      <c r="D4" s="679"/>
      <c r="E4" s="679"/>
      <c r="F4" s="679"/>
      <c r="G4" s="679"/>
      <c r="H4" s="679"/>
      <c r="I4" s="679"/>
      <c r="J4" s="679"/>
      <c r="K4" s="679"/>
    </row>
    <row r="5" spans="2:13" ht="9.75" customHeight="1" x14ac:dyDescent="0.25">
      <c r="B5"/>
      <c r="C5"/>
      <c r="D5"/>
      <c r="E5"/>
      <c r="F5"/>
      <c r="G5"/>
      <c r="H5"/>
      <c r="I5"/>
    </row>
    <row r="6" spans="2:13" ht="30" customHeight="1" x14ac:dyDescent="0.2">
      <c r="B6" s="602" t="s">
        <v>4</v>
      </c>
      <c r="C6" s="603"/>
      <c r="D6" s="603"/>
      <c r="E6" s="603"/>
      <c r="F6" s="603"/>
      <c r="G6" s="603"/>
      <c r="H6" s="603"/>
      <c r="I6" s="603"/>
      <c r="J6" s="603"/>
      <c r="K6" s="603"/>
      <c r="L6" s="604"/>
    </row>
    <row r="7" spans="2:13" ht="30" customHeight="1" x14ac:dyDescent="0.2">
      <c r="B7" s="254" t="s">
        <v>42</v>
      </c>
      <c r="C7" s="10">
        <v>2015</v>
      </c>
      <c r="D7" s="10">
        <v>2016</v>
      </c>
      <c r="E7" s="10">
        <v>2017</v>
      </c>
      <c r="F7" s="10">
        <v>2018</v>
      </c>
      <c r="G7" s="10">
        <v>2019</v>
      </c>
      <c r="H7" s="10">
        <v>2020</v>
      </c>
      <c r="I7" s="10">
        <v>2021</v>
      </c>
      <c r="J7" s="10">
        <v>2022</v>
      </c>
      <c r="K7" s="10">
        <v>2023</v>
      </c>
      <c r="L7" s="10">
        <v>2024</v>
      </c>
      <c r="M7" s="2" t="s">
        <v>15</v>
      </c>
    </row>
    <row r="8" spans="2:13" ht="30" customHeight="1" x14ac:dyDescent="0.2">
      <c r="B8" s="9" t="s">
        <v>0</v>
      </c>
      <c r="C8" s="13">
        <v>5</v>
      </c>
      <c r="D8" s="13">
        <v>6</v>
      </c>
      <c r="E8" s="13">
        <v>10</v>
      </c>
      <c r="F8" s="13">
        <v>15</v>
      </c>
      <c r="G8" s="13">
        <v>15</v>
      </c>
      <c r="H8" s="13">
        <v>4</v>
      </c>
      <c r="I8" s="13">
        <v>4</v>
      </c>
      <c r="J8" s="13">
        <v>4</v>
      </c>
      <c r="K8" s="13">
        <v>7</v>
      </c>
      <c r="L8" s="13">
        <v>6</v>
      </c>
    </row>
    <row r="9" spans="2:13" ht="30" customHeight="1" x14ac:dyDescent="0.2">
      <c r="B9" s="9" t="s">
        <v>52</v>
      </c>
      <c r="C9" s="13">
        <v>8</v>
      </c>
      <c r="D9" s="13">
        <v>2</v>
      </c>
      <c r="E9" s="13">
        <v>6</v>
      </c>
      <c r="F9" s="13">
        <v>2</v>
      </c>
      <c r="G9" s="13">
        <v>5</v>
      </c>
      <c r="H9" s="13">
        <v>4</v>
      </c>
      <c r="I9" s="13">
        <v>3</v>
      </c>
      <c r="J9" s="13">
        <v>5</v>
      </c>
      <c r="K9" s="13">
        <v>5</v>
      </c>
      <c r="L9" s="13">
        <v>39</v>
      </c>
    </row>
    <row r="10" spans="2:13" ht="30" customHeight="1" x14ac:dyDescent="0.2">
      <c r="B10" s="9" t="s">
        <v>53</v>
      </c>
      <c r="C10" s="13">
        <v>14</v>
      </c>
      <c r="D10" s="13">
        <v>9</v>
      </c>
      <c r="E10" s="13">
        <v>21</v>
      </c>
      <c r="F10" s="13">
        <v>20</v>
      </c>
      <c r="G10" s="13">
        <v>7</v>
      </c>
      <c r="H10" s="13">
        <v>19</v>
      </c>
      <c r="I10" s="13">
        <v>19</v>
      </c>
      <c r="J10" s="13">
        <v>18</v>
      </c>
      <c r="K10" s="13">
        <v>23</v>
      </c>
      <c r="L10" s="13">
        <v>4</v>
      </c>
    </row>
    <row r="11" spans="2:13" ht="30" customHeight="1" thickBot="1" x14ac:dyDescent="0.25">
      <c r="B11" s="25" t="s">
        <v>1</v>
      </c>
      <c r="C11" s="25">
        <v>27</v>
      </c>
      <c r="D11" s="25">
        <v>17</v>
      </c>
      <c r="E11" s="25">
        <v>41</v>
      </c>
      <c r="F11" s="25">
        <v>37</v>
      </c>
      <c r="G11" s="25">
        <v>27</v>
      </c>
      <c r="H11" s="25">
        <v>27</v>
      </c>
      <c r="I11" s="25">
        <v>26</v>
      </c>
      <c r="J11" s="25">
        <v>27</v>
      </c>
      <c r="K11" s="25">
        <v>35</v>
      </c>
      <c r="L11" s="25">
        <v>49</v>
      </c>
    </row>
    <row r="12" spans="2:13" ht="30" customHeight="1" thickTop="1" x14ac:dyDescent="0.2">
      <c r="B12" s="202" t="s">
        <v>290</v>
      </c>
      <c r="C12" s="197" t="s">
        <v>38</v>
      </c>
      <c r="D12" s="197" t="s">
        <v>39</v>
      </c>
      <c r="E12" s="197" t="s">
        <v>40</v>
      </c>
      <c r="F12" s="197" t="s">
        <v>41</v>
      </c>
      <c r="G12" s="198">
        <v>240</v>
      </c>
      <c r="H12" s="198">
        <v>169</v>
      </c>
      <c r="I12" s="198">
        <v>208</v>
      </c>
      <c r="J12" s="198">
        <v>240</v>
      </c>
      <c r="K12" s="198">
        <v>299</v>
      </c>
      <c r="L12" s="198">
        <v>293</v>
      </c>
    </row>
    <row r="13" spans="2:13" ht="30" customHeight="1" x14ac:dyDescent="0.2">
      <c r="B13" s="13" t="s">
        <v>18</v>
      </c>
      <c r="C13" s="14">
        <f t="shared" ref="C13:G13" si="0">C11/C12</f>
        <v>0.19565217391304349</v>
      </c>
      <c r="D13" s="14">
        <f t="shared" si="0"/>
        <v>0.11643835616438356</v>
      </c>
      <c r="E13" s="14">
        <f t="shared" si="0"/>
        <v>0.19711538461538461</v>
      </c>
      <c r="F13" s="14">
        <f t="shared" si="0"/>
        <v>0.16818181818181818</v>
      </c>
      <c r="G13" s="14">
        <f t="shared" si="0"/>
        <v>0.1125</v>
      </c>
      <c r="H13" s="14">
        <f t="shared" ref="H13" si="1">H11/H12</f>
        <v>0.15976331360946747</v>
      </c>
      <c r="I13" s="14">
        <f t="shared" ref="I13:J13" si="2">I11/I12</f>
        <v>0.125</v>
      </c>
      <c r="J13" s="14">
        <f t="shared" si="2"/>
        <v>0.1125</v>
      </c>
      <c r="K13" s="14">
        <f t="shared" ref="K13:L13" si="3">K11/K12</f>
        <v>0.11705685618729098</v>
      </c>
      <c r="L13" s="14">
        <f t="shared" si="3"/>
        <v>0.16723549488054607</v>
      </c>
    </row>
    <row r="14" spans="2:13" ht="30.75" customHeight="1" x14ac:dyDescent="0.25">
      <c r="B14" s="69" t="s">
        <v>14</v>
      </c>
      <c r="C14"/>
      <c r="D14"/>
      <c r="E14"/>
      <c r="F14"/>
      <c r="G14"/>
      <c r="H14"/>
      <c r="I14"/>
      <c r="J14"/>
    </row>
    <row r="15" spans="2:13" ht="15" x14ac:dyDescent="0.25">
      <c r="B15"/>
      <c r="C15"/>
      <c r="D15"/>
      <c r="E15"/>
      <c r="F15"/>
      <c r="G15"/>
      <c r="H15"/>
      <c r="I15"/>
      <c r="J15"/>
    </row>
    <row r="17" ht="14.25" customHeight="1" x14ac:dyDescent="0.2"/>
    <row r="18" ht="36.75" customHeight="1" x14ac:dyDescent="0.2"/>
    <row r="19" ht="31.5" customHeight="1" x14ac:dyDescent="0.2"/>
    <row r="20" ht="39" customHeight="1" x14ac:dyDescent="0.2"/>
  </sheetData>
  <mergeCells count="4">
    <mergeCell ref="B2:K2"/>
    <mergeCell ref="B3:K3"/>
    <mergeCell ref="B4:K4"/>
    <mergeCell ref="B6:L6"/>
  </mergeCells>
  <pageMargins left="0.7" right="0.7" top="0.75" bottom="0.75" header="0.3" footer="0.3"/>
  <pageSetup paperSize="9" orientation="portrait" r:id="rId1"/>
  <ignoredErrors>
    <ignoredError sqref="C12:F12" numberStoredAsText="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lha8"/>
  <dimension ref="A2:F32"/>
  <sheetViews>
    <sheetView showGridLines="0" topLeftCell="A4" workbookViewId="0">
      <selection activeCell="O18" sqref="O18"/>
    </sheetView>
  </sheetViews>
  <sheetFormatPr defaultRowHeight="15" x14ac:dyDescent="0.25"/>
  <cols>
    <col min="1" max="1" width="10.7109375" customWidth="1"/>
    <col min="2" max="2" width="11.85546875" customWidth="1"/>
    <col min="3" max="3" width="15.7109375" customWidth="1"/>
    <col min="4" max="4" width="16" customWidth="1"/>
    <col min="5" max="5" width="15.5703125" customWidth="1"/>
    <col min="6" max="6" width="16.5703125" customWidth="1"/>
  </cols>
  <sheetData>
    <row r="2" spans="2:6" ht="23.25" customHeight="1" x14ac:dyDescent="0.25">
      <c r="B2" s="599" t="s">
        <v>445</v>
      </c>
      <c r="C2" s="599"/>
      <c r="D2" s="599"/>
      <c r="E2" s="599"/>
      <c r="F2" s="599"/>
    </row>
    <row r="3" spans="2:6" ht="27.75" customHeight="1" x14ac:dyDescent="0.25">
      <c r="B3" s="599" t="s">
        <v>632</v>
      </c>
      <c r="C3" s="599"/>
      <c r="D3" s="599"/>
      <c r="E3" s="599"/>
      <c r="F3" s="599"/>
    </row>
    <row r="4" spans="2:6" ht="25.5" customHeight="1" x14ac:dyDescent="0.25">
      <c r="B4" s="632" t="s">
        <v>648</v>
      </c>
      <c r="C4" s="632"/>
      <c r="D4" s="632"/>
      <c r="E4" s="632"/>
      <c r="F4" s="632"/>
    </row>
    <row r="5" spans="2:6" ht="9.75" customHeight="1" x14ac:dyDescent="0.25">
      <c r="B5" t="s">
        <v>15</v>
      </c>
    </row>
    <row r="6" spans="2:6" ht="30" customHeight="1" x14ac:dyDescent="0.25">
      <c r="B6" s="656" t="s">
        <v>4</v>
      </c>
      <c r="C6" s="657"/>
      <c r="D6" s="657"/>
      <c r="E6" s="657"/>
      <c r="F6" s="658"/>
    </row>
    <row r="7" spans="2:6" ht="30" customHeight="1" x14ac:dyDescent="0.25">
      <c r="B7" s="660" t="s">
        <v>7</v>
      </c>
      <c r="C7" s="662" t="s">
        <v>47</v>
      </c>
      <c r="D7" s="663"/>
      <c r="E7" s="664"/>
      <c r="F7" s="665" t="s">
        <v>44</v>
      </c>
    </row>
    <row r="8" spans="2:6" ht="32.25" customHeight="1" thickBot="1" x14ac:dyDescent="0.3">
      <c r="B8" s="661"/>
      <c r="C8" s="235" t="s">
        <v>58</v>
      </c>
      <c r="D8" s="236" t="s">
        <v>59</v>
      </c>
      <c r="E8" s="237" t="s">
        <v>60</v>
      </c>
      <c r="F8" s="666"/>
    </row>
    <row r="9" spans="2:6" ht="30" customHeight="1" thickTop="1" x14ac:dyDescent="0.25">
      <c r="B9" s="238">
        <v>2015</v>
      </c>
      <c r="C9" s="249">
        <v>10</v>
      </c>
      <c r="D9" s="250">
        <v>5</v>
      </c>
      <c r="E9" s="251">
        <v>12</v>
      </c>
      <c r="F9" s="241" t="s">
        <v>57</v>
      </c>
    </row>
    <row r="10" spans="2:6" ht="30" customHeight="1" x14ac:dyDescent="0.25">
      <c r="B10" s="242">
        <v>2016</v>
      </c>
      <c r="C10" s="239">
        <v>7</v>
      </c>
      <c r="D10" s="226">
        <v>2</v>
      </c>
      <c r="E10" s="240">
        <v>8</v>
      </c>
      <c r="F10" s="243" t="s">
        <v>54</v>
      </c>
    </row>
    <row r="11" spans="2:6" ht="30" customHeight="1" x14ac:dyDescent="0.25">
      <c r="B11" s="242">
        <v>2017</v>
      </c>
      <c r="C11" s="239">
        <v>13</v>
      </c>
      <c r="D11" s="226">
        <v>11</v>
      </c>
      <c r="E11" s="240">
        <v>17</v>
      </c>
      <c r="F11" s="243" t="s">
        <v>56</v>
      </c>
    </row>
    <row r="12" spans="2:6" ht="30" customHeight="1" x14ac:dyDescent="0.25">
      <c r="B12" s="242">
        <v>2018</v>
      </c>
      <c r="C12" s="239">
        <v>12</v>
      </c>
      <c r="D12" s="226">
        <v>8</v>
      </c>
      <c r="E12" s="240">
        <v>17</v>
      </c>
      <c r="F12" s="243" t="s">
        <v>55</v>
      </c>
    </row>
    <row r="13" spans="2:6" ht="30" customHeight="1" x14ac:dyDescent="0.25">
      <c r="B13" s="242">
        <v>2019</v>
      </c>
      <c r="C13" s="244">
        <v>5</v>
      </c>
      <c r="D13" s="13">
        <v>5</v>
      </c>
      <c r="E13" s="245">
        <v>17</v>
      </c>
      <c r="F13" s="243" t="s">
        <v>35</v>
      </c>
    </row>
    <row r="14" spans="2:6" ht="30" customHeight="1" x14ac:dyDescent="0.25">
      <c r="B14" s="242">
        <v>2020</v>
      </c>
      <c r="C14" s="244">
        <v>10</v>
      </c>
      <c r="D14" s="13">
        <v>11</v>
      </c>
      <c r="E14" s="245">
        <v>6</v>
      </c>
      <c r="F14" s="243" t="s">
        <v>269</v>
      </c>
    </row>
    <row r="15" spans="2:6" ht="30" customHeight="1" x14ac:dyDescent="0.25">
      <c r="B15" s="242">
        <v>2021</v>
      </c>
      <c r="C15" s="244">
        <v>21</v>
      </c>
      <c r="D15" s="13">
        <v>2</v>
      </c>
      <c r="E15" s="245">
        <v>5</v>
      </c>
      <c r="F15" s="252" t="s">
        <v>688</v>
      </c>
    </row>
    <row r="16" spans="2:6" ht="30" customHeight="1" x14ac:dyDescent="0.25">
      <c r="B16" s="242">
        <v>2022</v>
      </c>
      <c r="C16" s="244">
        <v>14</v>
      </c>
      <c r="D16" s="13">
        <v>3</v>
      </c>
      <c r="E16" s="245">
        <v>10</v>
      </c>
      <c r="F16" s="252" t="s">
        <v>35</v>
      </c>
    </row>
    <row r="17" spans="1:6" ht="30" customHeight="1" x14ac:dyDescent="0.25">
      <c r="B17" s="242">
        <v>2023</v>
      </c>
      <c r="C17" s="244">
        <v>21</v>
      </c>
      <c r="D17" s="13">
        <v>6</v>
      </c>
      <c r="E17" s="245">
        <v>8</v>
      </c>
      <c r="F17" s="252" t="s">
        <v>767</v>
      </c>
    </row>
    <row r="18" spans="1:6" ht="30" customHeight="1" x14ac:dyDescent="0.25">
      <c r="B18" s="242">
        <v>2024</v>
      </c>
      <c r="C18" s="583" t="s">
        <v>20</v>
      </c>
      <c r="D18" s="13" t="s">
        <v>20</v>
      </c>
      <c r="E18" s="386" t="s">
        <v>20</v>
      </c>
      <c r="F18" s="252" t="s">
        <v>837</v>
      </c>
    </row>
    <row r="19" spans="1:6" x14ac:dyDescent="0.25">
      <c r="B19" s="1" t="s">
        <v>14</v>
      </c>
    </row>
    <row r="20" spans="1:6" x14ac:dyDescent="0.25">
      <c r="B20" s="396" t="s">
        <v>359</v>
      </c>
    </row>
    <row r="32" spans="1:6" x14ac:dyDescent="0.25">
      <c r="A32" s="492"/>
    </row>
  </sheetData>
  <mergeCells count="7">
    <mergeCell ref="B2:F2"/>
    <mergeCell ref="B6:F6"/>
    <mergeCell ref="B7:B8"/>
    <mergeCell ref="C7:E7"/>
    <mergeCell ref="F7:F8"/>
    <mergeCell ref="B4:F4"/>
    <mergeCell ref="B3:F3"/>
  </mergeCells>
  <pageMargins left="0.7" right="0.7" top="0.75" bottom="0.75" header="0.3" footer="0.3"/>
  <pageSetup paperSize="9" orientation="portrait" horizontalDpi="300" verticalDpi="3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P23"/>
  <sheetViews>
    <sheetView showGridLines="0" topLeftCell="A6" workbookViewId="0">
      <selection activeCell="N23" sqref="N23"/>
    </sheetView>
  </sheetViews>
  <sheetFormatPr defaultColWidth="9.140625" defaultRowHeight="14.25" x14ac:dyDescent="0.2"/>
  <cols>
    <col min="1" max="1" width="10.5703125" style="2" customWidth="1"/>
    <col min="2" max="2" width="7.42578125" style="2" customWidth="1"/>
    <col min="3" max="3" width="6.5703125" style="2" customWidth="1"/>
    <col min="4" max="4" width="6.140625" style="2" customWidth="1"/>
    <col min="5" max="5" width="6" style="2" customWidth="1"/>
    <col min="6" max="6" width="7" style="2" customWidth="1"/>
    <col min="7" max="7" width="7.42578125" style="2" customWidth="1"/>
    <col min="8" max="8" width="6.7109375" style="2" customWidth="1"/>
    <col min="9" max="9" width="5.85546875" style="2" customWidth="1"/>
    <col min="10" max="10" width="7.7109375" style="2" customWidth="1"/>
    <col min="11" max="12" width="7.140625" style="2" customWidth="1"/>
    <col min="13" max="13" width="7" style="2" customWidth="1"/>
    <col min="14" max="14" width="12.42578125" style="2" customWidth="1"/>
    <col min="15" max="16384" width="9.140625" style="2"/>
  </cols>
  <sheetData>
    <row r="2" spans="2:16" ht="25.5" customHeight="1" x14ac:dyDescent="0.2">
      <c r="B2" s="599" t="s">
        <v>445</v>
      </c>
      <c r="C2" s="599"/>
      <c r="D2" s="599"/>
      <c r="E2" s="599"/>
      <c r="F2" s="599"/>
      <c r="G2" s="599"/>
      <c r="H2" s="599"/>
      <c r="I2" s="599"/>
      <c r="J2" s="599"/>
      <c r="K2" s="599"/>
      <c r="L2" s="599"/>
      <c r="M2" s="599"/>
      <c r="N2" s="599"/>
    </row>
    <row r="3" spans="2:16" ht="25.5" customHeight="1" x14ac:dyDescent="0.2">
      <c r="B3" s="599" t="s">
        <v>632</v>
      </c>
      <c r="C3" s="599"/>
      <c r="D3" s="599"/>
      <c r="E3" s="599"/>
      <c r="F3" s="599"/>
      <c r="G3" s="599"/>
      <c r="H3" s="599"/>
      <c r="I3" s="599"/>
      <c r="J3" s="599"/>
      <c r="K3" s="599"/>
      <c r="L3" s="599"/>
      <c r="M3" s="599"/>
      <c r="N3" s="599"/>
    </row>
    <row r="4" spans="2:16" ht="39.950000000000003" customHeight="1" x14ac:dyDescent="0.2">
      <c r="B4" s="681" t="s">
        <v>737</v>
      </c>
      <c r="C4" s="681"/>
      <c r="D4" s="681"/>
      <c r="E4" s="681"/>
      <c r="F4" s="681"/>
      <c r="G4" s="681"/>
      <c r="H4" s="681"/>
      <c r="I4" s="681"/>
      <c r="J4" s="681"/>
      <c r="K4" s="681"/>
      <c r="L4" s="681"/>
      <c r="M4" s="681"/>
      <c r="N4" s="681"/>
    </row>
    <row r="5" spans="2:16" ht="7.5" customHeight="1" x14ac:dyDescent="0.25">
      <c r="B5"/>
      <c r="C5"/>
      <c r="D5"/>
      <c r="E5"/>
      <c r="F5"/>
      <c r="G5"/>
      <c r="H5"/>
      <c r="I5"/>
      <c r="J5"/>
      <c r="K5"/>
      <c r="L5"/>
      <c r="M5"/>
      <c r="N5"/>
      <c r="P5" s="68"/>
    </row>
    <row r="6" spans="2:16" ht="30" customHeight="1" x14ac:dyDescent="0.2">
      <c r="B6" s="656" t="s">
        <v>343</v>
      </c>
      <c r="C6" s="657"/>
      <c r="D6" s="657"/>
      <c r="E6" s="657"/>
      <c r="F6" s="657"/>
      <c r="G6" s="657"/>
      <c r="H6" s="657"/>
      <c r="I6" s="657"/>
      <c r="J6" s="657"/>
      <c r="K6" s="657"/>
      <c r="L6" s="657"/>
      <c r="M6" s="657"/>
      <c r="N6" s="658"/>
    </row>
    <row r="7" spans="2:16" ht="36" customHeight="1" x14ac:dyDescent="0.2">
      <c r="B7" s="660" t="s">
        <v>7</v>
      </c>
      <c r="C7" s="682" t="s">
        <v>300</v>
      </c>
      <c r="D7" s="683"/>
      <c r="E7" s="684"/>
      <c r="F7" s="662" t="s">
        <v>299</v>
      </c>
      <c r="G7" s="685"/>
      <c r="H7" s="685"/>
      <c r="I7" s="686"/>
      <c r="J7" s="662" t="s">
        <v>354</v>
      </c>
      <c r="K7" s="663"/>
      <c r="L7" s="663"/>
      <c r="M7" s="664"/>
      <c r="N7" s="687" t="s">
        <v>27</v>
      </c>
      <c r="P7" s="2" t="s">
        <v>15</v>
      </c>
    </row>
    <row r="8" spans="2:16" ht="33" customHeight="1" thickBot="1" x14ac:dyDescent="0.25">
      <c r="B8" s="661"/>
      <c r="C8" s="378" t="s">
        <v>83</v>
      </c>
      <c r="D8" s="302" t="s">
        <v>358</v>
      </c>
      <c r="E8" s="379" t="s">
        <v>84</v>
      </c>
      <c r="F8" s="378" t="s">
        <v>85</v>
      </c>
      <c r="G8" s="302" t="s">
        <v>355</v>
      </c>
      <c r="H8" s="302" t="s">
        <v>13</v>
      </c>
      <c r="I8" s="379" t="s">
        <v>84</v>
      </c>
      <c r="J8" s="380" t="s">
        <v>86</v>
      </c>
      <c r="K8" s="302" t="s">
        <v>356</v>
      </c>
      <c r="L8" s="302" t="s">
        <v>357</v>
      </c>
      <c r="M8" s="381" t="s">
        <v>87</v>
      </c>
      <c r="N8" s="666"/>
    </row>
    <row r="9" spans="2:16" ht="30" customHeight="1" thickTop="1" x14ac:dyDescent="0.2">
      <c r="B9" s="238">
        <v>2015</v>
      </c>
      <c r="C9" s="304" t="s">
        <v>20</v>
      </c>
      <c r="D9" s="305" t="s">
        <v>20</v>
      </c>
      <c r="E9" s="382" t="s">
        <v>20</v>
      </c>
      <c r="F9" s="383" t="s">
        <v>20</v>
      </c>
      <c r="G9" s="305" t="s">
        <v>20</v>
      </c>
      <c r="H9" s="305" t="s">
        <v>20</v>
      </c>
      <c r="I9" s="382" t="s">
        <v>20</v>
      </c>
      <c r="J9" s="384" t="s">
        <v>20</v>
      </c>
      <c r="K9" s="305" t="s">
        <v>20</v>
      </c>
      <c r="L9" s="305" t="s">
        <v>20</v>
      </c>
      <c r="M9" s="385" t="s">
        <v>20</v>
      </c>
      <c r="N9" s="241" t="s">
        <v>57</v>
      </c>
    </row>
    <row r="10" spans="2:16" ht="30" customHeight="1" x14ac:dyDescent="0.2">
      <c r="B10" s="242">
        <v>2016</v>
      </c>
      <c r="C10" s="307">
        <v>10</v>
      </c>
      <c r="D10" s="13">
        <v>5</v>
      </c>
      <c r="E10" s="317">
        <v>1</v>
      </c>
      <c r="F10" s="244">
        <v>1</v>
      </c>
      <c r="G10" s="13">
        <v>12</v>
      </c>
      <c r="H10" s="13">
        <v>0</v>
      </c>
      <c r="I10" s="317">
        <v>2</v>
      </c>
      <c r="J10" s="386">
        <v>4</v>
      </c>
      <c r="K10" s="13">
        <v>2</v>
      </c>
      <c r="L10" s="13">
        <v>3</v>
      </c>
      <c r="M10" s="387">
        <v>1</v>
      </c>
      <c r="N10" s="243" t="s">
        <v>54</v>
      </c>
    </row>
    <row r="11" spans="2:16" ht="30" customHeight="1" x14ac:dyDescent="0.2">
      <c r="B11" s="242">
        <v>2017</v>
      </c>
      <c r="C11" s="307">
        <v>11</v>
      </c>
      <c r="D11" s="13">
        <v>10</v>
      </c>
      <c r="E11" s="317">
        <v>3</v>
      </c>
      <c r="F11" s="244">
        <v>14</v>
      </c>
      <c r="G11" s="13">
        <v>19</v>
      </c>
      <c r="H11" s="13">
        <v>2</v>
      </c>
      <c r="I11" s="317">
        <v>4</v>
      </c>
      <c r="J11" s="386">
        <v>17</v>
      </c>
      <c r="K11" s="13">
        <v>6</v>
      </c>
      <c r="L11" s="13">
        <v>1</v>
      </c>
      <c r="M11" s="387">
        <v>7</v>
      </c>
      <c r="N11" s="243" t="s">
        <v>56</v>
      </c>
    </row>
    <row r="12" spans="2:16" ht="30" customHeight="1" x14ac:dyDescent="0.2">
      <c r="B12" s="242">
        <v>2018</v>
      </c>
      <c r="C12" s="307">
        <v>14</v>
      </c>
      <c r="D12" s="13">
        <v>5</v>
      </c>
      <c r="E12" s="317">
        <v>0</v>
      </c>
      <c r="F12" s="244">
        <v>7</v>
      </c>
      <c r="G12" s="13">
        <v>13</v>
      </c>
      <c r="H12" s="13">
        <v>1</v>
      </c>
      <c r="I12" s="317">
        <v>0</v>
      </c>
      <c r="J12" s="386">
        <v>17</v>
      </c>
      <c r="K12" s="13">
        <v>11</v>
      </c>
      <c r="L12" s="13">
        <v>0</v>
      </c>
      <c r="M12" s="387">
        <v>4</v>
      </c>
      <c r="N12" s="243" t="s">
        <v>55</v>
      </c>
    </row>
    <row r="13" spans="2:16" ht="30" customHeight="1" x14ac:dyDescent="0.2">
      <c r="B13" s="242">
        <v>2019</v>
      </c>
      <c r="C13" s="244">
        <v>6</v>
      </c>
      <c r="D13" s="13">
        <v>2</v>
      </c>
      <c r="E13" s="13">
        <v>2</v>
      </c>
      <c r="F13" s="244">
        <v>5</v>
      </c>
      <c r="G13" s="13">
        <v>6</v>
      </c>
      <c r="H13" s="13">
        <v>2</v>
      </c>
      <c r="I13" s="317">
        <v>2</v>
      </c>
      <c r="J13" s="386">
        <v>11</v>
      </c>
      <c r="K13" s="13">
        <v>8</v>
      </c>
      <c r="L13" s="13">
        <v>0</v>
      </c>
      <c r="M13" s="387">
        <v>1</v>
      </c>
      <c r="N13" s="243" t="s">
        <v>35</v>
      </c>
    </row>
    <row r="14" spans="2:16" ht="30" customHeight="1" x14ac:dyDescent="0.2">
      <c r="B14" s="242">
        <v>2020</v>
      </c>
      <c r="C14" s="244">
        <v>23</v>
      </c>
      <c r="D14" s="13">
        <v>2</v>
      </c>
      <c r="E14" s="13">
        <v>0</v>
      </c>
      <c r="F14" s="244">
        <v>15</v>
      </c>
      <c r="G14" s="13">
        <v>8</v>
      </c>
      <c r="H14" s="13">
        <v>4</v>
      </c>
      <c r="I14" s="317">
        <v>0</v>
      </c>
      <c r="J14" s="386">
        <v>16</v>
      </c>
      <c r="K14" s="13">
        <v>7</v>
      </c>
      <c r="L14" s="13">
        <v>1</v>
      </c>
      <c r="M14" s="387">
        <v>3</v>
      </c>
      <c r="N14" s="243" t="s">
        <v>269</v>
      </c>
    </row>
    <row r="15" spans="2:16" ht="30" customHeight="1" x14ac:dyDescent="0.2">
      <c r="B15" s="242">
        <v>2021</v>
      </c>
      <c r="C15" s="244">
        <v>15</v>
      </c>
      <c r="D15" s="13">
        <v>3</v>
      </c>
      <c r="E15" s="13">
        <v>1</v>
      </c>
      <c r="F15" s="244">
        <v>8</v>
      </c>
      <c r="G15" s="13">
        <v>10</v>
      </c>
      <c r="H15" s="13">
        <v>3</v>
      </c>
      <c r="I15" s="317">
        <v>1</v>
      </c>
      <c r="J15" s="386">
        <v>6</v>
      </c>
      <c r="K15" s="13">
        <v>12</v>
      </c>
      <c r="L15" s="13">
        <v>2</v>
      </c>
      <c r="M15" s="387">
        <v>1</v>
      </c>
      <c r="N15" s="243" t="s">
        <v>689</v>
      </c>
    </row>
    <row r="16" spans="2:16" ht="30" customHeight="1" x14ac:dyDescent="0.2">
      <c r="B16" s="242">
        <v>2022</v>
      </c>
      <c r="C16" s="244">
        <v>18</v>
      </c>
      <c r="D16" s="13">
        <v>4</v>
      </c>
      <c r="E16" s="13">
        <v>0</v>
      </c>
      <c r="F16" s="244">
        <v>16</v>
      </c>
      <c r="G16" s="13">
        <v>6</v>
      </c>
      <c r="H16" s="13">
        <v>3</v>
      </c>
      <c r="I16" s="317">
        <v>0</v>
      </c>
      <c r="J16" s="386">
        <v>15</v>
      </c>
      <c r="K16" s="13">
        <v>8</v>
      </c>
      <c r="L16" s="13">
        <v>0</v>
      </c>
      <c r="M16" s="387">
        <v>2</v>
      </c>
      <c r="N16" s="243" t="s">
        <v>35</v>
      </c>
    </row>
    <row r="17" spans="2:14" ht="30" customHeight="1" x14ac:dyDescent="0.2">
      <c r="B17" s="242">
        <v>2023</v>
      </c>
      <c r="C17" s="244">
        <v>22</v>
      </c>
      <c r="D17" s="13">
        <v>4</v>
      </c>
      <c r="E17" s="13">
        <v>0</v>
      </c>
      <c r="F17" s="244">
        <v>12</v>
      </c>
      <c r="G17" s="13">
        <v>14</v>
      </c>
      <c r="H17" s="13">
        <v>6</v>
      </c>
      <c r="I17" s="317">
        <v>0</v>
      </c>
      <c r="J17" s="386">
        <v>19</v>
      </c>
      <c r="K17" s="13">
        <v>8</v>
      </c>
      <c r="L17" s="13">
        <v>0</v>
      </c>
      <c r="M17" s="387">
        <v>8</v>
      </c>
      <c r="N17" s="243" t="s">
        <v>767</v>
      </c>
    </row>
    <row r="18" spans="2:14" ht="30" customHeight="1" x14ac:dyDescent="0.2">
      <c r="B18" s="242">
        <v>2024</v>
      </c>
      <c r="C18" s="244">
        <v>22</v>
      </c>
      <c r="D18" s="13">
        <v>10</v>
      </c>
      <c r="E18" s="13">
        <v>2</v>
      </c>
      <c r="F18" s="244">
        <v>23</v>
      </c>
      <c r="G18" s="13">
        <v>13</v>
      </c>
      <c r="H18" s="13">
        <v>6</v>
      </c>
      <c r="I18" s="317">
        <v>1</v>
      </c>
      <c r="J18" s="386">
        <v>26</v>
      </c>
      <c r="K18" s="13">
        <v>17</v>
      </c>
      <c r="L18" s="13">
        <v>3</v>
      </c>
      <c r="M18" s="387">
        <v>2</v>
      </c>
      <c r="N18" s="243" t="s">
        <v>837</v>
      </c>
    </row>
    <row r="19" spans="2:14" ht="15" x14ac:dyDescent="0.25">
      <c r="B19" s="1" t="s">
        <v>14</v>
      </c>
      <c r="C19" s="1"/>
      <c r="D19"/>
      <c r="E19"/>
      <c r="F19"/>
      <c r="G19"/>
      <c r="H19"/>
      <c r="I19"/>
      <c r="J19"/>
      <c r="K19"/>
      <c r="L19"/>
      <c r="M19"/>
      <c r="N19"/>
    </row>
    <row r="20" spans="2:14" ht="30" customHeight="1" x14ac:dyDescent="0.2">
      <c r="B20" s="680" t="s">
        <v>838</v>
      </c>
      <c r="C20" s="680"/>
      <c r="D20" s="680"/>
      <c r="E20" s="680"/>
      <c r="F20" s="680"/>
      <c r="G20" s="680"/>
      <c r="H20" s="680"/>
      <c r="I20" s="680"/>
      <c r="J20" s="680"/>
      <c r="K20" s="680"/>
      <c r="L20" s="680"/>
      <c r="M20" s="680"/>
      <c r="N20" s="680"/>
    </row>
    <row r="21" spans="2:14" ht="15" x14ac:dyDescent="0.25">
      <c r="B21" s="52"/>
      <c r="C21"/>
      <c r="D21"/>
      <c r="E21"/>
      <c r="F21"/>
      <c r="G21"/>
      <c r="H21"/>
      <c r="I21"/>
      <c r="J21"/>
      <c r="K21"/>
      <c r="L21"/>
      <c r="M21"/>
      <c r="N21"/>
    </row>
    <row r="23" spans="2:14" x14ac:dyDescent="0.2">
      <c r="N23" s="2" t="s">
        <v>15</v>
      </c>
    </row>
  </sheetData>
  <mergeCells count="10">
    <mergeCell ref="B20:N20"/>
    <mergeCell ref="B2:N2"/>
    <mergeCell ref="B4:N4"/>
    <mergeCell ref="B6:N6"/>
    <mergeCell ref="B7:B8"/>
    <mergeCell ref="C7:E7"/>
    <mergeCell ref="F7:I7"/>
    <mergeCell ref="J7:M7"/>
    <mergeCell ref="N7:N8"/>
    <mergeCell ref="B3:N3"/>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L32"/>
  <sheetViews>
    <sheetView showGridLines="0" workbookViewId="0">
      <selection activeCell="N13" sqref="N13"/>
    </sheetView>
  </sheetViews>
  <sheetFormatPr defaultColWidth="9.140625" defaultRowHeight="14.25" x14ac:dyDescent="0.2"/>
  <cols>
    <col min="1" max="1" width="10.5703125" style="2" customWidth="1"/>
    <col min="2" max="2" width="31.7109375" style="6" customWidth="1"/>
    <col min="3" max="16384" width="9.140625" style="2"/>
  </cols>
  <sheetData>
    <row r="1" spans="2:12" x14ac:dyDescent="0.2">
      <c r="B1" s="2"/>
    </row>
    <row r="2" spans="2:12" ht="26.25" customHeight="1" x14ac:dyDescent="0.2">
      <c r="B2" s="599" t="s">
        <v>445</v>
      </c>
      <c r="C2" s="599"/>
      <c r="D2" s="599"/>
      <c r="E2" s="599"/>
      <c r="F2" s="599"/>
      <c r="G2" s="599"/>
      <c r="H2" s="599"/>
      <c r="I2" s="599"/>
      <c r="J2" s="599"/>
      <c r="K2" s="599"/>
    </row>
    <row r="3" spans="2:12" ht="15" customHeight="1" x14ac:dyDescent="0.2">
      <c r="B3" s="599" t="s">
        <v>525</v>
      </c>
      <c r="C3" s="599"/>
      <c r="D3" s="599"/>
      <c r="E3" s="599"/>
      <c r="F3" s="599"/>
      <c r="G3" s="599"/>
      <c r="H3" s="599"/>
      <c r="I3" s="599"/>
      <c r="J3" s="599"/>
      <c r="K3" s="599"/>
    </row>
    <row r="4" spans="2:12" ht="25.5" customHeight="1" x14ac:dyDescent="0.25">
      <c r="B4" s="679" t="s">
        <v>441</v>
      </c>
      <c r="C4" s="679"/>
      <c r="D4" s="679"/>
      <c r="E4" s="679"/>
      <c r="F4" s="679"/>
      <c r="G4" s="679"/>
      <c r="H4" s="679"/>
      <c r="I4" s="679"/>
      <c r="J4" s="679"/>
      <c r="K4" s="679"/>
      <c r="L4"/>
    </row>
    <row r="5" spans="2:12" ht="11.25" customHeight="1" x14ac:dyDescent="0.25">
      <c r="B5" s="7"/>
      <c r="C5"/>
      <c r="D5"/>
      <c r="E5"/>
      <c r="F5"/>
      <c r="G5"/>
      <c r="H5"/>
      <c r="I5"/>
      <c r="J5"/>
      <c r="K5"/>
      <c r="L5"/>
    </row>
    <row r="6" spans="2:12" ht="30" customHeight="1" x14ac:dyDescent="0.2">
      <c r="B6" s="602" t="s">
        <v>211</v>
      </c>
      <c r="C6" s="603"/>
      <c r="D6" s="603"/>
      <c r="E6" s="603"/>
      <c r="F6" s="603"/>
      <c r="G6" s="603"/>
      <c r="H6" s="603"/>
      <c r="I6" s="603"/>
      <c r="J6" s="603"/>
      <c r="K6" s="603"/>
      <c r="L6" s="604"/>
    </row>
    <row r="7" spans="2:12" ht="30" customHeight="1" x14ac:dyDescent="0.2">
      <c r="B7" s="194" t="s">
        <v>37</v>
      </c>
      <c r="C7" s="194">
        <v>2015</v>
      </c>
      <c r="D7" s="194">
        <v>2016</v>
      </c>
      <c r="E7" s="194">
        <v>2017</v>
      </c>
      <c r="F7" s="194">
        <v>2018</v>
      </c>
      <c r="G7" s="194">
        <v>2019</v>
      </c>
      <c r="H7" s="194">
        <v>2020</v>
      </c>
      <c r="I7" s="194">
        <v>2021</v>
      </c>
      <c r="J7" s="194">
        <v>2022</v>
      </c>
      <c r="K7" s="194">
        <v>2023</v>
      </c>
      <c r="L7" s="194">
        <v>2024</v>
      </c>
    </row>
    <row r="8" spans="2:12" ht="30" customHeight="1" x14ac:dyDescent="0.2">
      <c r="B8" s="13" t="s">
        <v>5</v>
      </c>
      <c r="C8" s="13">
        <v>1</v>
      </c>
      <c r="D8" s="13">
        <v>1</v>
      </c>
      <c r="E8" s="13">
        <v>2</v>
      </c>
      <c r="F8" s="13">
        <v>1</v>
      </c>
      <c r="G8" s="13">
        <v>4</v>
      </c>
      <c r="H8" s="13">
        <v>1</v>
      </c>
      <c r="I8" s="13">
        <v>1</v>
      </c>
      <c r="J8" s="13">
        <v>2</v>
      </c>
      <c r="K8" s="13">
        <v>1</v>
      </c>
      <c r="L8" s="13">
        <v>2</v>
      </c>
    </row>
    <row r="9" spans="2:12" ht="30" customHeight="1" x14ac:dyDescent="0.2">
      <c r="B9" s="13" t="s">
        <v>2</v>
      </c>
      <c r="C9" s="13">
        <v>4</v>
      </c>
      <c r="D9" s="13">
        <v>5</v>
      </c>
      <c r="E9" s="13">
        <v>6</v>
      </c>
      <c r="F9" s="13">
        <v>6</v>
      </c>
      <c r="G9" s="13">
        <v>5</v>
      </c>
      <c r="H9" s="13">
        <v>3</v>
      </c>
      <c r="I9" s="13">
        <v>15</v>
      </c>
      <c r="J9" s="13">
        <v>4</v>
      </c>
      <c r="K9" s="13">
        <v>5</v>
      </c>
      <c r="L9" s="13">
        <v>8</v>
      </c>
    </row>
    <row r="10" spans="2:12" ht="30" customHeight="1" x14ac:dyDescent="0.2">
      <c r="B10" s="13" t="s">
        <v>3</v>
      </c>
      <c r="C10" s="13">
        <v>20</v>
      </c>
      <c r="D10" s="13">
        <v>9</v>
      </c>
      <c r="E10" s="13">
        <v>14</v>
      </c>
      <c r="F10" s="13">
        <v>17</v>
      </c>
      <c r="G10" s="13">
        <v>12</v>
      </c>
      <c r="H10" s="13">
        <v>8</v>
      </c>
      <c r="I10" s="13">
        <v>15</v>
      </c>
      <c r="J10" s="13">
        <v>11</v>
      </c>
      <c r="K10" s="13">
        <v>13</v>
      </c>
      <c r="L10" s="13">
        <v>24</v>
      </c>
    </row>
    <row r="11" spans="2:12" ht="30" customHeight="1" thickBot="1" x14ac:dyDescent="0.25">
      <c r="B11" s="25" t="s">
        <v>1</v>
      </c>
      <c r="C11" s="25">
        <v>25</v>
      </c>
      <c r="D11" s="25">
        <v>15</v>
      </c>
      <c r="E11" s="25">
        <v>22</v>
      </c>
      <c r="F11" s="196">
        <v>24</v>
      </c>
      <c r="G11" s="25">
        <v>21</v>
      </c>
      <c r="H11" s="25">
        <v>12</v>
      </c>
      <c r="I11" s="25">
        <v>31</v>
      </c>
      <c r="J11" s="25">
        <v>17</v>
      </c>
      <c r="K11" s="25">
        <v>19</v>
      </c>
      <c r="L11" s="25">
        <v>34</v>
      </c>
    </row>
    <row r="12" spans="2:12" ht="30" customHeight="1" thickTop="1" x14ac:dyDescent="0.2">
      <c r="B12" s="202" t="s">
        <v>305</v>
      </c>
      <c r="C12" s="197" t="s">
        <v>38</v>
      </c>
      <c r="D12" s="197" t="s">
        <v>39</v>
      </c>
      <c r="E12" s="197" t="s">
        <v>40</v>
      </c>
      <c r="F12" s="197" t="s">
        <v>41</v>
      </c>
      <c r="G12" s="198">
        <v>240</v>
      </c>
      <c r="H12" s="198">
        <v>169</v>
      </c>
      <c r="I12" s="198">
        <v>208</v>
      </c>
      <c r="J12" s="198">
        <v>240</v>
      </c>
      <c r="K12" s="198">
        <v>299</v>
      </c>
      <c r="L12" s="198">
        <v>293</v>
      </c>
    </row>
    <row r="13" spans="2:12" ht="30" customHeight="1" x14ac:dyDescent="0.2">
      <c r="B13" s="13" t="s">
        <v>18</v>
      </c>
      <c r="C13" s="14">
        <f t="shared" ref="C13:G13" si="0">C11/C12</f>
        <v>0.18115942028985507</v>
      </c>
      <c r="D13" s="14">
        <f t="shared" si="0"/>
        <v>0.10273972602739725</v>
      </c>
      <c r="E13" s="14">
        <f t="shared" si="0"/>
        <v>0.10576923076923077</v>
      </c>
      <c r="F13" s="14">
        <f t="shared" si="0"/>
        <v>0.10909090909090909</v>
      </c>
      <c r="G13" s="14">
        <f t="shared" si="0"/>
        <v>8.7499999999999994E-2</v>
      </c>
      <c r="H13" s="14">
        <f t="shared" ref="H13" si="1">H11/H12</f>
        <v>7.1005917159763315E-2</v>
      </c>
      <c r="I13" s="14">
        <f t="shared" ref="I13:J13" si="2">I11/I12</f>
        <v>0.14903846153846154</v>
      </c>
      <c r="J13" s="14">
        <f t="shared" si="2"/>
        <v>7.0833333333333331E-2</v>
      </c>
      <c r="K13" s="14">
        <f t="shared" ref="K13:L13" si="3">K11/K12</f>
        <v>6.354515050167224E-2</v>
      </c>
      <c r="L13" s="14">
        <f t="shared" si="3"/>
        <v>0.11604095563139932</v>
      </c>
    </row>
    <row r="14" spans="2:12" ht="15" x14ac:dyDescent="0.25">
      <c r="B14" s="1" t="s">
        <v>14</v>
      </c>
      <c r="C14"/>
      <c r="D14"/>
      <c r="E14"/>
      <c r="F14"/>
      <c r="G14"/>
      <c r="H14"/>
      <c r="I14"/>
      <c r="J14"/>
      <c r="K14"/>
      <c r="L14"/>
    </row>
    <row r="15" spans="2:12" ht="15" x14ac:dyDescent="0.25">
      <c r="B15"/>
      <c r="C15"/>
      <c r="D15"/>
      <c r="E15"/>
      <c r="F15"/>
      <c r="G15"/>
      <c r="H15"/>
      <c r="I15"/>
      <c r="J15"/>
      <c r="K15"/>
      <c r="L15"/>
    </row>
    <row r="16" spans="2:12" ht="15" x14ac:dyDescent="0.25">
      <c r="B16"/>
      <c r="C16"/>
      <c r="D16"/>
      <c r="E16"/>
      <c r="F16"/>
      <c r="G16"/>
      <c r="H16"/>
      <c r="I16"/>
      <c r="J16"/>
      <c r="K16"/>
      <c r="L16"/>
    </row>
    <row r="17" spans="1:12" ht="15" x14ac:dyDescent="0.25">
      <c r="B17"/>
      <c r="C17"/>
      <c r="D17"/>
      <c r="E17"/>
      <c r="F17"/>
      <c r="G17"/>
      <c r="H17"/>
      <c r="I17"/>
      <c r="J17"/>
      <c r="K17"/>
      <c r="L17"/>
    </row>
    <row r="18" spans="1:12" ht="15" x14ac:dyDescent="0.25">
      <c r="B18"/>
      <c r="C18"/>
      <c r="D18"/>
      <c r="E18"/>
      <c r="F18"/>
      <c r="G18"/>
      <c r="H18"/>
      <c r="I18"/>
      <c r="J18"/>
      <c r="K18"/>
      <c r="L18"/>
    </row>
    <row r="19" spans="1:12" ht="15" x14ac:dyDescent="0.25">
      <c r="B19"/>
      <c r="C19"/>
      <c r="D19"/>
      <c r="E19"/>
      <c r="F19"/>
      <c r="G19"/>
      <c r="H19"/>
      <c r="I19"/>
      <c r="J19"/>
      <c r="K19"/>
      <c r="L19"/>
    </row>
    <row r="20" spans="1:12" ht="15" x14ac:dyDescent="0.25">
      <c r="B20"/>
      <c r="C20"/>
      <c r="D20"/>
      <c r="E20"/>
      <c r="F20"/>
      <c r="G20"/>
      <c r="H20"/>
      <c r="I20"/>
      <c r="J20"/>
      <c r="K20"/>
      <c r="L20"/>
    </row>
    <row r="21" spans="1:12" ht="15" x14ac:dyDescent="0.25">
      <c r="B21"/>
      <c r="C21"/>
      <c r="D21"/>
      <c r="E21"/>
      <c r="F21"/>
      <c r="G21"/>
      <c r="H21"/>
      <c r="I21"/>
      <c r="J21"/>
      <c r="K21"/>
      <c r="L21"/>
    </row>
    <row r="22" spans="1:12" x14ac:dyDescent="0.2">
      <c r="B22" s="2"/>
    </row>
    <row r="23" spans="1:12" x14ac:dyDescent="0.2">
      <c r="B23" s="2"/>
    </row>
    <row r="24" spans="1:12" x14ac:dyDescent="0.2">
      <c r="B24" s="2"/>
    </row>
    <row r="25" spans="1:12" x14ac:dyDescent="0.2">
      <c r="B25" s="2"/>
    </row>
    <row r="26" spans="1:12" x14ac:dyDescent="0.2">
      <c r="B26" s="2"/>
    </row>
    <row r="27" spans="1:12" x14ac:dyDescent="0.2">
      <c r="B27" s="2"/>
    </row>
    <row r="28" spans="1:12" x14ac:dyDescent="0.2">
      <c r="B28" s="2"/>
    </row>
    <row r="29" spans="1:12" x14ac:dyDescent="0.2">
      <c r="B29" s="2"/>
    </row>
    <row r="30" spans="1:12" x14ac:dyDescent="0.2">
      <c r="A30" s="40"/>
      <c r="B30" s="2"/>
    </row>
    <row r="31" spans="1:12" x14ac:dyDescent="0.2">
      <c r="B31" s="2"/>
    </row>
    <row r="32" spans="1:12" x14ac:dyDescent="0.2">
      <c r="B32" s="2"/>
    </row>
  </sheetData>
  <mergeCells count="4">
    <mergeCell ref="B4:K4"/>
    <mergeCell ref="B3:K3"/>
    <mergeCell ref="B2:K2"/>
    <mergeCell ref="B6:L6"/>
  </mergeCells>
  <pageMargins left="0.7" right="0.7" top="0.75" bottom="0.75" header="0.3" footer="0.3"/>
  <ignoredErrors>
    <ignoredError sqref="C12:F12" numberStoredAsText="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2"/>
  <dimension ref="B1:M21"/>
  <sheetViews>
    <sheetView showGridLines="0" zoomScaleNormal="100" workbookViewId="0">
      <selection activeCell="N13" sqref="N13"/>
    </sheetView>
  </sheetViews>
  <sheetFormatPr defaultRowHeight="29.25" customHeight="1" x14ac:dyDescent="0.25"/>
  <cols>
    <col min="1" max="1" width="10.5703125" customWidth="1"/>
    <col min="2" max="2" width="40" customWidth="1"/>
    <col min="3" max="8" width="8.7109375" customWidth="1"/>
  </cols>
  <sheetData>
    <row r="1" spans="2:13" ht="15.75" customHeight="1" x14ac:dyDescent="0.25"/>
    <row r="2" spans="2:13" ht="18.75" customHeight="1" x14ac:dyDescent="0.25">
      <c r="B2" s="599" t="s">
        <v>813</v>
      </c>
      <c r="C2" s="599"/>
      <c r="D2" s="599"/>
      <c r="E2" s="599"/>
      <c r="F2" s="599"/>
      <c r="G2" s="599"/>
      <c r="H2" s="599"/>
      <c r="I2" s="599"/>
      <c r="J2" s="599"/>
      <c r="K2" s="599"/>
    </row>
    <row r="3" spans="2:13" ht="19.5" customHeight="1" x14ac:dyDescent="0.25">
      <c r="B3" s="599" t="s">
        <v>631</v>
      </c>
      <c r="C3" s="599"/>
      <c r="D3" s="599"/>
      <c r="E3" s="599"/>
      <c r="F3" s="599"/>
      <c r="G3" s="599"/>
      <c r="H3" s="599"/>
      <c r="I3" s="599"/>
      <c r="J3" s="599"/>
      <c r="K3" s="599"/>
    </row>
    <row r="4" spans="2:13" ht="22.5" customHeight="1" x14ac:dyDescent="0.25">
      <c r="B4" s="598" t="s">
        <v>629</v>
      </c>
      <c r="C4" s="598"/>
      <c r="D4" s="598"/>
      <c r="E4" s="598"/>
      <c r="F4" s="598"/>
      <c r="G4" s="598"/>
      <c r="H4" s="598"/>
      <c r="I4" s="598"/>
      <c r="J4" s="598"/>
      <c r="K4" s="598"/>
    </row>
    <row r="5" spans="2:13" ht="14.25" customHeight="1" x14ac:dyDescent="0.25"/>
    <row r="6" spans="2:13" ht="30" customHeight="1" x14ac:dyDescent="0.25">
      <c r="B6" s="602" t="s">
        <v>326</v>
      </c>
      <c r="C6" s="603"/>
      <c r="D6" s="603"/>
      <c r="E6" s="603"/>
      <c r="F6" s="603"/>
      <c r="G6" s="603"/>
      <c r="H6" s="603"/>
      <c r="I6" s="603"/>
      <c r="J6" s="603"/>
      <c r="K6" s="603"/>
      <c r="L6" s="604"/>
    </row>
    <row r="7" spans="2:13" ht="30" customHeight="1" x14ac:dyDescent="0.25">
      <c r="B7" s="28" t="s">
        <v>37</v>
      </c>
      <c r="C7" s="8">
        <v>2015</v>
      </c>
      <c r="D7" s="8">
        <v>2016</v>
      </c>
      <c r="E7" s="8">
        <v>2017</v>
      </c>
      <c r="F7" s="8">
        <v>2018</v>
      </c>
      <c r="G7" s="8">
        <v>2019</v>
      </c>
      <c r="H7" s="8">
        <v>2020</v>
      </c>
      <c r="I7" s="8">
        <v>2021</v>
      </c>
      <c r="J7" s="8">
        <v>2022</v>
      </c>
      <c r="K7" s="8">
        <v>2023</v>
      </c>
      <c r="L7" s="8">
        <v>2024</v>
      </c>
    </row>
    <row r="8" spans="2:13" ht="30" customHeight="1" x14ac:dyDescent="0.25">
      <c r="B8" s="167" t="s">
        <v>651</v>
      </c>
      <c r="C8" s="13">
        <v>20</v>
      </c>
      <c r="D8" s="13">
        <v>19</v>
      </c>
      <c r="E8" s="13">
        <v>21</v>
      </c>
      <c r="F8" s="13">
        <v>26</v>
      </c>
      <c r="G8" s="13">
        <v>30</v>
      </c>
      <c r="H8" s="13">
        <v>11</v>
      </c>
      <c r="I8" s="13">
        <v>20</v>
      </c>
      <c r="J8" s="13">
        <v>31</v>
      </c>
      <c r="K8" s="494">
        <v>32</v>
      </c>
      <c r="L8" s="494">
        <v>27</v>
      </c>
    </row>
    <row r="9" spans="2:13" ht="30" customHeight="1" x14ac:dyDescent="0.25">
      <c r="B9" s="167" t="s">
        <v>652</v>
      </c>
      <c r="C9" s="13">
        <v>53</v>
      </c>
      <c r="D9" s="13">
        <v>58</v>
      </c>
      <c r="E9" s="13">
        <v>96</v>
      </c>
      <c r="F9" s="13">
        <v>98</v>
      </c>
      <c r="G9" s="13">
        <v>105</v>
      </c>
      <c r="H9" s="13">
        <v>97</v>
      </c>
      <c r="I9" s="13">
        <v>109</v>
      </c>
      <c r="J9" s="13">
        <v>112</v>
      </c>
      <c r="K9" s="494">
        <v>156</v>
      </c>
      <c r="L9" s="494">
        <v>149</v>
      </c>
    </row>
    <row r="10" spans="2:13" ht="30" customHeight="1" x14ac:dyDescent="0.25">
      <c r="B10" s="167" t="s">
        <v>653</v>
      </c>
      <c r="C10" s="13">
        <v>65</v>
      </c>
      <c r="D10" s="13">
        <v>69</v>
      </c>
      <c r="E10" s="13">
        <v>91</v>
      </c>
      <c r="F10" s="13">
        <v>96</v>
      </c>
      <c r="G10" s="13">
        <v>105</v>
      </c>
      <c r="H10" s="13">
        <v>61</v>
      </c>
      <c r="I10" s="13">
        <v>79</v>
      </c>
      <c r="J10" s="13">
        <v>97</v>
      </c>
      <c r="K10" s="495">
        <v>111</v>
      </c>
      <c r="L10" s="495">
        <v>117</v>
      </c>
    </row>
    <row r="11" spans="2:13" ht="30" customHeight="1" x14ac:dyDescent="0.25">
      <c r="B11" s="465" t="s">
        <v>657</v>
      </c>
      <c r="C11" s="169">
        <v>138</v>
      </c>
      <c r="D11" s="169">
        <v>146</v>
      </c>
      <c r="E11" s="169">
        <v>208</v>
      </c>
      <c r="F11" s="169">
        <v>220</v>
      </c>
      <c r="G11" s="169">
        <v>240</v>
      </c>
      <c r="H11" s="169">
        <v>169</v>
      </c>
      <c r="I11" s="169">
        <v>208</v>
      </c>
      <c r="J11" s="169">
        <v>240</v>
      </c>
      <c r="K11" s="169">
        <v>299</v>
      </c>
      <c r="L11" s="169">
        <v>293</v>
      </c>
    </row>
    <row r="12" spans="2:13" ht="30" customHeight="1" x14ac:dyDescent="0.25">
      <c r="B12" s="170" t="s">
        <v>654</v>
      </c>
      <c r="C12" s="9">
        <v>7</v>
      </c>
      <c r="D12" s="9">
        <v>29</v>
      </c>
      <c r="E12" s="9">
        <v>18</v>
      </c>
      <c r="F12" s="9">
        <v>14</v>
      </c>
      <c r="G12" s="9">
        <v>28</v>
      </c>
      <c r="H12" s="9">
        <v>39</v>
      </c>
      <c r="I12" s="9">
        <v>18</v>
      </c>
      <c r="J12" s="9">
        <v>20</v>
      </c>
      <c r="K12" s="496">
        <v>60</v>
      </c>
      <c r="L12" s="496">
        <v>24</v>
      </c>
    </row>
    <row r="13" spans="2:13" ht="30" customHeight="1" thickBot="1" x14ac:dyDescent="0.3">
      <c r="B13" s="144" t="s">
        <v>49</v>
      </c>
      <c r="C13" s="171">
        <v>145</v>
      </c>
      <c r="D13" s="171">
        <v>175</v>
      </c>
      <c r="E13" s="171">
        <v>226</v>
      </c>
      <c r="F13" s="171">
        <v>234</v>
      </c>
      <c r="G13" s="171">
        <v>268</v>
      </c>
      <c r="H13" s="171">
        <v>208</v>
      </c>
      <c r="I13" s="171">
        <v>226</v>
      </c>
      <c r="J13" s="171">
        <v>260</v>
      </c>
      <c r="K13" s="171">
        <v>359</v>
      </c>
      <c r="L13" s="171">
        <v>317</v>
      </c>
    </row>
    <row r="14" spans="2:13" ht="30" customHeight="1" thickTop="1" x14ac:dyDescent="0.25">
      <c r="B14" s="600" t="s">
        <v>327</v>
      </c>
      <c r="C14" s="601"/>
      <c r="D14" s="601"/>
      <c r="E14" s="601"/>
      <c r="F14" s="601"/>
      <c r="G14" s="601"/>
      <c r="H14" s="601"/>
      <c r="I14" s="601"/>
      <c r="J14" s="601"/>
      <c r="K14" s="601"/>
      <c r="L14" s="601"/>
      <c r="M14" s="75"/>
    </row>
    <row r="15" spans="2:13" ht="30" customHeight="1" x14ac:dyDescent="0.25">
      <c r="B15" s="28" t="s">
        <v>37</v>
      </c>
      <c r="C15" s="8">
        <v>2015</v>
      </c>
      <c r="D15" s="8">
        <v>2016</v>
      </c>
      <c r="E15" s="8">
        <v>2017</v>
      </c>
      <c r="F15" s="8">
        <v>2018</v>
      </c>
      <c r="G15" s="8">
        <v>2019</v>
      </c>
      <c r="H15" s="8">
        <v>2020</v>
      </c>
      <c r="I15" s="8">
        <v>2021</v>
      </c>
      <c r="J15" s="8">
        <v>2022</v>
      </c>
      <c r="K15" s="8">
        <v>2023</v>
      </c>
      <c r="L15" s="8">
        <v>2024</v>
      </c>
    </row>
    <row r="16" spans="2:13" ht="30" customHeight="1" x14ac:dyDescent="0.25">
      <c r="B16" s="172" t="s">
        <v>658</v>
      </c>
      <c r="C16" s="173">
        <v>0</v>
      </c>
      <c r="D16" s="173">
        <v>0</v>
      </c>
      <c r="E16" s="173">
        <v>0</v>
      </c>
      <c r="F16" s="173">
        <v>1</v>
      </c>
      <c r="G16" s="174">
        <v>0</v>
      </c>
      <c r="H16" s="13">
        <v>0</v>
      </c>
      <c r="I16" s="13">
        <v>0</v>
      </c>
      <c r="J16" s="13">
        <v>0</v>
      </c>
      <c r="K16" s="174">
        <v>0</v>
      </c>
      <c r="L16" s="174">
        <v>0</v>
      </c>
    </row>
    <row r="17" spans="2:12" ht="30" customHeight="1" x14ac:dyDescent="0.25">
      <c r="B17" s="167" t="s">
        <v>655</v>
      </c>
      <c r="C17" s="13">
        <v>36</v>
      </c>
      <c r="D17" s="13">
        <v>35</v>
      </c>
      <c r="E17" s="13">
        <v>84</v>
      </c>
      <c r="F17" s="13">
        <v>75</v>
      </c>
      <c r="G17" s="13">
        <v>83</v>
      </c>
      <c r="H17" s="13">
        <v>49</v>
      </c>
      <c r="I17" s="13">
        <v>55</v>
      </c>
      <c r="J17" s="13">
        <v>54</v>
      </c>
      <c r="K17" s="13">
        <v>118</v>
      </c>
      <c r="L17" s="13">
        <v>86</v>
      </c>
    </row>
    <row r="18" spans="2:12" ht="30" customHeight="1" x14ac:dyDescent="0.25">
      <c r="B18" s="167" t="s">
        <v>656</v>
      </c>
      <c r="C18" s="13">
        <v>1</v>
      </c>
      <c r="D18" s="13">
        <v>0</v>
      </c>
      <c r="E18" s="13">
        <v>0</v>
      </c>
      <c r="F18" s="13">
        <v>1</v>
      </c>
      <c r="G18" s="13">
        <v>1</v>
      </c>
      <c r="H18" s="13">
        <v>1</v>
      </c>
      <c r="I18" s="13">
        <v>1</v>
      </c>
      <c r="J18" s="13">
        <v>1</v>
      </c>
      <c r="K18" s="13">
        <v>1</v>
      </c>
      <c r="L18" s="13">
        <v>1</v>
      </c>
    </row>
    <row r="19" spans="2:12" ht="26.25" customHeight="1" thickBot="1" x14ac:dyDescent="0.3">
      <c r="B19" s="144" t="s">
        <v>50</v>
      </c>
      <c r="C19" s="171">
        <v>37</v>
      </c>
      <c r="D19" s="171">
        <v>35</v>
      </c>
      <c r="E19" s="171">
        <v>84</v>
      </c>
      <c r="F19" s="171">
        <v>77</v>
      </c>
      <c r="G19" s="171">
        <v>84</v>
      </c>
      <c r="H19" s="171">
        <f>SUM(H16:H18)</f>
        <v>50</v>
      </c>
      <c r="I19" s="171">
        <f>SUM(I16:I18)</f>
        <v>56</v>
      </c>
      <c r="J19" s="171">
        <v>55</v>
      </c>
      <c r="K19" s="171">
        <v>119</v>
      </c>
      <c r="L19" s="171">
        <v>87</v>
      </c>
    </row>
    <row r="20" spans="2:12" ht="30" customHeight="1" thickTop="1" x14ac:dyDescent="0.25">
      <c r="B20" s="175" t="s">
        <v>286</v>
      </c>
      <c r="C20" s="175">
        <v>182</v>
      </c>
      <c r="D20" s="175">
        <v>210</v>
      </c>
      <c r="E20" s="175">
        <v>310</v>
      </c>
      <c r="F20" s="175">
        <v>311</v>
      </c>
      <c r="G20" s="175">
        <v>352</v>
      </c>
      <c r="H20" s="175">
        <v>258</v>
      </c>
      <c r="I20" s="175">
        <v>282</v>
      </c>
      <c r="J20" s="175">
        <v>315</v>
      </c>
      <c r="K20" s="175">
        <v>478</v>
      </c>
      <c r="L20" s="175">
        <v>404</v>
      </c>
    </row>
    <row r="21" spans="2:12" ht="29.25" customHeight="1" x14ac:dyDescent="0.25">
      <c r="B21" s="466" t="s">
        <v>725</v>
      </c>
      <c r="C21" s="29"/>
      <c r="D21" s="29"/>
    </row>
  </sheetData>
  <mergeCells count="5">
    <mergeCell ref="B4:K4"/>
    <mergeCell ref="B3:K3"/>
    <mergeCell ref="B2:K2"/>
    <mergeCell ref="B14:L14"/>
    <mergeCell ref="B6:L6"/>
  </mergeCells>
  <pageMargins left="0.7" right="0.7" top="0.75" bottom="0.75" header="0.3" footer="0.3"/>
  <pageSetup paperSize="9" orientation="portrait" r:id="rId1"/>
  <ignoredErrors>
    <ignoredError sqref="H19:I19" formulaRange="1"/>
  </ignoredError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lha9"/>
  <dimension ref="B2:L16"/>
  <sheetViews>
    <sheetView showGridLines="0" zoomScaleNormal="100" workbookViewId="0">
      <selection activeCell="L17" sqref="L17"/>
    </sheetView>
  </sheetViews>
  <sheetFormatPr defaultColWidth="9.140625" defaultRowHeight="14.25" x14ac:dyDescent="0.2"/>
  <cols>
    <col min="1" max="1" width="11.140625" style="2" customWidth="1"/>
    <col min="2" max="2" width="32" style="6" customWidth="1"/>
    <col min="3" max="16384" width="9.140625" style="2"/>
  </cols>
  <sheetData>
    <row r="2" spans="2:12" ht="18.75" customHeight="1" x14ac:dyDescent="0.2">
      <c r="B2" s="689" t="s">
        <v>445</v>
      </c>
      <c r="C2" s="689"/>
      <c r="D2" s="689"/>
      <c r="E2" s="689"/>
      <c r="F2" s="689"/>
      <c r="G2" s="689"/>
      <c r="H2" s="689"/>
      <c r="I2" s="689"/>
      <c r="J2" s="689"/>
      <c r="K2" s="689"/>
    </row>
    <row r="3" spans="2:12" ht="17.25" customHeight="1" x14ac:dyDescent="0.2">
      <c r="B3" s="689" t="s">
        <v>525</v>
      </c>
      <c r="C3" s="689"/>
      <c r="D3" s="689"/>
      <c r="E3" s="689"/>
      <c r="F3" s="689"/>
      <c r="G3" s="689"/>
      <c r="H3" s="689"/>
      <c r="I3" s="689"/>
      <c r="J3" s="689"/>
      <c r="K3" s="689"/>
    </row>
    <row r="4" spans="2:12" ht="26.25" customHeight="1" x14ac:dyDescent="0.25">
      <c r="B4" s="688" t="s">
        <v>442</v>
      </c>
      <c r="C4" s="688"/>
      <c r="D4" s="688"/>
      <c r="E4" s="688"/>
      <c r="F4" s="688"/>
      <c r="G4" s="688"/>
      <c r="H4" s="688"/>
      <c r="I4" s="688"/>
      <c r="J4" s="688"/>
      <c r="K4" s="688"/>
    </row>
    <row r="5" spans="2:12" ht="6.75" customHeight="1" x14ac:dyDescent="0.25">
      <c r="B5" s="5"/>
      <c r="C5"/>
      <c r="D5"/>
      <c r="E5"/>
      <c r="F5"/>
      <c r="G5"/>
      <c r="H5"/>
      <c r="I5"/>
      <c r="J5"/>
    </row>
    <row r="6" spans="2:12" ht="30" customHeight="1" x14ac:dyDescent="0.2">
      <c r="B6" s="602" t="s">
        <v>273</v>
      </c>
      <c r="C6" s="603"/>
      <c r="D6" s="603"/>
      <c r="E6" s="603"/>
      <c r="F6" s="603"/>
      <c r="G6" s="603"/>
      <c r="H6" s="603"/>
      <c r="I6" s="603"/>
      <c r="J6" s="603"/>
      <c r="K6" s="603"/>
      <c r="L6" s="604"/>
    </row>
    <row r="7" spans="2:12" ht="30" customHeight="1" x14ac:dyDescent="0.2">
      <c r="B7" s="194" t="s">
        <v>42</v>
      </c>
      <c r="C7" s="194">
        <v>2015</v>
      </c>
      <c r="D7" s="194">
        <v>2016</v>
      </c>
      <c r="E7" s="194">
        <v>2017</v>
      </c>
      <c r="F7" s="194">
        <v>2018</v>
      </c>
      <c r="G7" s="194">
        <v>2019</v>
      </c>
      <c r="H7" s="194">
        <v>2020</v>
      </c>
      <c r="I7" s="194">
        <v>2021</v>
      </c>
      <c r="J7" s="194">
        <v>2022</v>
      </c>
      <c r="K7" s="194">
        <v>2023</v>
      </c>
      <c r="L7" s="194">
        <v>2024</v>
      </c>
    </row>
    <row r="8" spans="2:12" ht="30" customHeight="1" x14ac:dyDescent="0.2">
      <c r="B8" s="9" t="s">
        <v>0</v>
      </c>
      <c r="C8" s="13">
        <v>5</v>
      </c>
      <c r="D8" s="13">
        <v>7</v>
      </c>
      <c r="E8" s="13">
        <v>6</v>
      </c>
      <c r="F8" s="13">
        <v>10</v>
      </c>
      <c r="G8" s="13">
        <v>15</v>
      </c>
      <c r="H8" s="13">
        <v>2</v>
      </c>
      <c r="I8" s="13">
        <v>9</v>
      </c>
      <c r="J8" s="13">
        <v>2</v>
      </c>
      <c r="K8" s="13">
        <v>2</v>
      </c>
      <c r="L8" s="13">
        <v>2</v>
      </c>
    </row>
    <row r="9" spans="2:12" ht="30" customHeight="1" x14ac:dyDescent="0.2">
      <c r="B9" s="9" t="s">
        <v>52</v>
      </c>
      <c r="C9" s="13">
        <v>9</v>
      </c>
      <c r="D9" s="13">
        <v>2</v>
      </c>
      <c r="E9" s="13">
        <v>2</v>
      </c>
      <c r="F9" s="13">
        <v>2</v>
      </c>
      <c r="G9" s="13">
        <v>0</v>
      </c>
      <c r="H9" s="13">
        <v>4</v>
      </c>
      <c r="I9" s="13">
        <v>4</v>
      </c>
      <c r="J9" s="13">
        <v>1</v>
      </c>
      <c r="K9" s="13">
        <v>3</v>
      </c>
      <c r="L9" s="13">
        <v>26</v>
      </c>
    </row>
    <row r="10" spans="2:12" ht="30" customHeight="1" x14ac:dyDescent="0.2">
      <c r="B10" s="9" t="s">
        <v>53</v>
      </c>
      <c r="C10" s="13">
        <v>11</v>
      </c>
      <c r="D10" s="13">
        <v>6</v>
      </c>
      <c r="E10" s="13">
        <v>14</v>
      </c>
      <c r="F10" s="13">
        <v>12</v>
      </c>
      <c r="G10" s="13">
        <v>6</v>
      </c>
      <c r="H10" s="13">
        <v>6</v>
      </c>
      <c r="I10" s="13">
        <v>18</v>
      </c>
      <c r="J10" s="13">
        <v>14</v>
      </c>
      <c r="K10" s="13">
        <v>14</v>
      </c>
      <c r="L10" s="13">
        <v>2</v>
      </c>
    </row>
    <row r="11" spans="2:12" ht="30" customHeight="1" thickBot="1" x14ac:dyDescent="0.25">
      <c r="B11" s="25" t="s">
        <v>1</v>
      </c>
      <c r="C11" s="25">
        <v>25</v>
      </c>
      <c r="D11" s="25">
        <v>15</v>
      </c>
      <c r="E11" s="25">
        <v>22</v>
      </c>
      <c r="F11" s="196">
        <v>24</v>
      </c>
      <c r="G11" s="25">
        <v>21</v>
      </c>
      <c r="H11" s="25">
        <v>12</v>
      </c>
      <c r="I11" s="25">
        <v>31</v>
      </c>
      <c r="J11" s="25">
        <v>17</v>
      </c>
      <c r="K11" s="25">
        <v>19</v>
      </c>
      <c r="L11" s="25">
        <v>34</v>
      </c>
    </row>
    <row r="12" spans="2:12" ht="30" customHeight="1" thickTop="1" x14ac:dyDescent="0.2">
      <c r="B12" s="202" t="s">
        <v>305</v>
      </c>
      <c r="C12" s="197" t="s">
        <v>38</v>
      </c>
      <c r="D12" s="197" t="s">
        <v>39</v>
      </c>
      <c r="E12" s="197" t="s">
        <v>40</v>
      </c>
      <c r="F12" s="197" t="s">
        <v>41</v>
      </c>
      <c r="G12" s="198">
        <v>240</v>
      </c>
      <c r="H12" s="198">
        <v>169</v>
      </c>
      <c r="I12" s="198">
        <v>208</v>
      </c>
      <c r="J12" s="198">
        <v>240</v>
      </c>
      <c r="K12" s="198">
        <v>299</v>
      </c>
      <c r="L12" s="198">
        <v>293</v>
      </c>
    </row>
    <row r="13" spans="2:12" ht="30" customHeight="1" x14ac:dyDescent="0.2">
      <c r="B13" s="13" t="s">
        <v>18</v>
      </c>
      <c r="C13" s="14">
        <f t="shared" ref="C13:G13" si="0">C11/C12</f>
        <v>0.18115942028985507</v>
      </c>
      <c r="D13" s="14">
        <f t="shared" si="0"/>
        <v>0.10273972602739725</v>
      </c>
      <c r="E13" s="14">
        <f t="shared" si="0"/>
        <v>0.10576923076923077</v>
      </c>
      <c r="F13" s="14">
        <f t="shared" si="0"/>
        <v>0.10909090909090909</v>
      </c>
      <c r="G13" s="14">
        <f t="shared" si="0"/>
        <v>8.7499999999999994E-2</v>
      </c>
      <c r="H13" s="14">
        <f t="shared" ref="H13" si="1">H11/H12</f>
        <v>7.1005917159763315E-2</v>
      </c>
      <c r="I13" s="14">
        <f t="shared" ref="I13:J13" si="2">I11/I12</f>
        <v>0.14903846153846154</v>
      </c>
      <c r="J13" s="14">
        <f t="shared" si="2"/>
        <v>7.0833333333333331E-2</v>
      </c>
      <c r="K13" s="14">
        <f t="shared" ref="K13:L13" si="3">K11/K12</f>
        <v>6.354515050167224E-2</v>
      </c>
      <c r="L13" s="14">
        <f t="shared" si="3"/>
        <v>0.11604095563139932</v>
      </c>
    </row>
    <row r="14" spans="2:12" s="64" customFormat="1" ht="19.5" customHeight="1" x14ac:dyDescent="0.2">
      <c r="B14" s="23" t="s">
        <v>14</v>
      </c>
      <c r="C14" s="23"/>
      <c r="D14" s="23"/>
      <c r="E14" s="23"/>
      <c r="F14" s="23"/>
      <c r="G14" s="23"/>
      <c r="H14" s="23"/>
      <c r="I14" s="23"/>
      <c r="J14" s="23"/>
    </row>
    <row r="15" spans="2:12" ht="15" x14ac:dyDescent="0.25">
      <c r="B15" s="5"/>
      <c r="C15"/>
      <c r="D15"/>
      <c r="E15"/>
      <c r="F15"/>
      <c r="G15"/>
      <c r="H15"/>
      <c r="I15"/>
      <c r="J15"/>
    </row>
    <row r="16" spans="2:12" ht="15" x14ac:dyDescent="0.25">
      <c r="B16" s="5"/>
      <c r="C16"/>
      <c r="D16"/>
      <c r="E16"/>
      <c r="F16"/>
      <c r="G16"/>
      <c r="H16"/>
      <c r="I16"/>
      <c r="J16"/>
    </row>
  </sheetData>
  <mergeCells count="4">
    <mergeCell ref="B4:K4"/>
    <mergeCell ref="B3:K3"/>
    <mergeCell ref="B2:K2"/>
    <mergeCell ref="B6:L6"/>
  </mergeCells>
  <pageMargins left="0.7" right="0.7" top="0.75" bottom="0.75" header="0.3" footer="0.3"/>
  <pageSetup paperSize="9" orientation="portrait" r:id="rId1"/>
  <ignoredErrors>
    <ignoredError sqref="C12:F12" numberStoredAsText="1"/>
  </ignoredError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lha10"/>
  <dimension ref="A1:F29"/>
  <sheetViews>
    <sheetView showGridLines="0" topLeftCell="A4" workbookViewId="0">
      <selection activeCell="H13" sqref="H13"/>
    </sheetView>
  </sheetViews>
  <sheetFormatPr defaultRowHeight="15" x14ac:dyDescent="0.25"/>
  <cols>
    <col min="1" max="1" width="10.7109375" customWidth="1"/>
    <col min="2" max="2" width="11.42578125" customWidth="1"/>
    <col min="3" max="3" width="15.5703125" customWidth="1"/>
    <col min="4" max="4" width="15.85546875" customWidth="1"/>
    <col min="5" max="5" width="16.28515625" customWidth="1"/>
    <col min="6" max="6" width="15.5703125" customWidth="1"/>
  </cols>
  <sheetData>
    <row r="1" spans="2:6" ht="21" customHeight="1" x14ac:dyDescent="0.25"/>
    <row r="2" spans="2:6" ht="20.25" customHeight="1" x14ac:dyDescent="0.25">
      <c r="B2" s="599" t="s">
        <v>445</v>
      </c>
      <c r="C2" s="599"/>
      <c r="D2" s="599"/>
      <c r="E2" s="599"/>
      <c r="F2" s="599"/>
    </row>
    <row r="3" spans="2:6" ht="15" customHeight="1" x14ac:dyDescent="0.25">
      <c r="B3" s="599" t="s">
        <v>525</v>
      </c>
      <c r="C3" s="599"/>
      <c r="D3" s="599"/>
      <c r="E3" s="599"/>
      <c r="F3" s="599"/>
    </row>
    <row r="4" spans="2:6" ht="29.25" customHeight="1" x14ac:dyDescent="0.25">
      <c r="B4" s="681" t="s">
        <v>443</v>
      </c>
      <c r="C4" s="681"/>
      <c r="D4" s="681"/>
      <c r="E4" s="681"/>
      <c r="F4" s="681"/>
    </row>
    <row r="5" spans="2:6" ht="6" customHeight="1" x14ac:dyDescent="0.25"/>
    <row r="6" spans="2:6" ht="30" customHeight="1" x14ac:dyDescent="0.25">
      <c r="B6" s="656" t="s">
        <v>211</v>
      </c>
      <c r="C6" s="657"/>
      <c r="D6" s="657"/>
      <c r="E6" s="657"/>
      <c r="F6" s="658"/>
    </row>
    <row r="7" spans="2:6" ht="27.75" customHeight="1" x14ac:dyDescent="0.25">
      <c r="B7" s="660" t="s">
        <v>7</v>
      </c>
      <c r="C7" s="662" t="s">
        <v>67</v>
      </c>
      <c r="D7" s="663"/>
      <c r="E7" s="664"/>
      <c r="F7" s="665" t="s">
        <v>66</v>
      </c>
    </row>
    <row r="8" spans="2:6" ht="32.25" customHeight="1" thickBot="1" x14ac:dyDescent="0.3">
      <c r="B8" s="661"/>
      <c r="C8" s="235" t="s">
        <v>58</v>
      </c>
      <c r="D8" s="236" t="s">
        <v>59</v>
      </c>
      <c r="E8" s="237" t="s">
        <v>60</v>
      </c>
      <c r="F8" s="666"/>
    </row>
    <row r="9" spans="2:6" ht="30" customHeight="1" thickTop="1" x14ac:dyDescent="0.25">
      <c r="B9" s="238">
        <v>2015</v>
      </c>
      <c r="C9" s="249">
        <v>5</v>
      </c>
      <c r="D9" s="250">
        <v>3</v>
      </c>
      <c r="E9" s="251">
        <v>17</v>
      </c>
      <c r="F9" s="241" t="s">
        <v>25</v>
      </c>
    </row>
    <row r="10" spans="2:6" ht="30" customHeight="1" x14ac:dyDescent="0.25">
      <c r="B10" s="242">
        <v>2016</v>
      </c>
      <c r="C10" s="239">
        <v>4</v>
      </c>
      <c r="D10" s="226">
        <v>3</v>
      </c>
      <c r="E10" s="240">
        <v>8</v>
      </c>
      <c r="F10" s="243" t="s">
        <v>24</v>
      </c>
    </row>
    <row r="11" spans="2:6" ht="30" customHeight="1" x14ac:dyDescent="0.25">
      <c r="B11" s="242">
        <v>2017</v>
      </c>
      <c r="C11" s="239">
        <v>5</v>
      </c>
      <c r="D11" s="226">
        <v>6</v>
      </c>
      <c r="E11" s="240">
        <v>11</v>
      </c>
      <c r="F11" s="243" t="s">
        <v>23</v>
      </c>
    </row>
    <row r="12" spans="2:6" ht="30" customHeight="1" x14ac:dyDescent="0.25">
      <c r="B12" s="242">
        <v>2018</v>
      </c>
      <c r="C12" s="239">
        <v>6</v>
      </c>
      <c r="D12" s="226">
        <v>3</v>
      </c>
      <c r="E12" s="240">
        <v>15</v>
      </c>
      <c r="F12" s="252" t="s">
        <v>26</v>
      </c>
    </row>
    <row r="13" spans="2:6" ht="30" customHeight="1" x14ac:dyDescent="0.25">
      <c r="B13" s="242">
        <v>2019</v>
      </c>
      <c r="C13" s="244">
        <v>6</v>
      </c>
      <c r="D13" s="13">
        <v>0</v>
      </c>
      <c r="E13" s="245">
        <v>15</v>
      </c>
      <c r="F13" s="243" t="s">
        <v>17</v>
      </c>
    </row>
    <row r="14" spans="2:6" ht="30" customHeight="1" x14ac:dyDescent="0.25">
      <c r="B14" s="242">
        <v>2020</v>
      </c>
      <c r="C14" s="244">
        <v>5</v>
      </c>
      <c r="D14" s="13">
        <v>4</v>
      </c>
      <c r="E14" s="245">
        <v>3</v>
      </c>
      <c r="F14" s="243" t="s">
        <v>266</v>
      </c>
    </row>
    <row r="15" spans="2:6" ht="30" customHeight="1" x14ac:dyDescent="0.25">
      <c r="B15" s="242">
        <v>2021</v>
      </c>
      <c r="C15" s="244">
        <v>18</v>
      </c>
      <c r="D15" s="13">
        <v>3</v>
      </c>
      <c r="E15" s="245">
        <v>10</v>
      </c>
      <c r="F15" s="243" t="s">
        <v>690</v>
      </c>
    </row>
    <row r="16" spans="2:6" ht="30" customHeight="1" x14ac:dyDescent="0.25">
      <c r="B16" s="242">
        <v>2022</v>
      </c>
      <c r="C16" s="244">
        <v>11</v>
      </c>
      <c r="D16" s="13">
        <v>2</v>
      </c>
      <c r="E16" s="245">
        <v>4</v>
      </c>
      <c r="F16" s="243" t="s">
        <v>738</v>
      </c>
    </row>
    <row r="17" spans="1:6" ht="30" customHeight="1" x14ac:dyDescent="0.25">
      <c r="B17" s="242">
        <v>2023</v>
      </c>
      <c r="C17" s="244">
        <v>15</v>
      </c>
      <c r="D17" s="13">
        <v>2</v>
      </c>
      <c r="E17" s="245">
        <v>2</v>
      </c>
      <c r="F17" s="243" t="s">
        <v>776</v>
      </c>
    </row>
    <row r="18" spans="1:6" ht="30" customHeight="1" x14ac:dyDescent="0.25">
      <c r="B18" s="242">
        <v>2024</v>
      </c>
      <c r="C18" s="583" t="s">
        <v>20</v>
      </c>
      <c r="D18" s="13" t="s">
        <v>20</v>
      </c>
      <c r="E18" s="386" t="s">
        <v>20</v>
      </c>
      <c r="F18" s="243" t="s">
        <v>839</v>
      </c>
    </row>
    <row r="19" spans="1:6" x14ac:dyDescent="0.25">
      <c r="B19" s="1" t="s">
        <v>14</v>
      </c>
    </row>
    <row r="20" spans="1:6" x14ac:dyDescent="0.25">
      <c r="B20" s="396" t="s">
        <v>359</v>
      </c>
    </row>
    <row r="21" spans="1:6" x14ac:dyDescent="0.25">
      <c r="B21" s="2"/>
    </row>
    <row r="29" spans="1:6" x14ac:dyDescent="0.25">
      <c r="A29" s="492"/>
    </row>
  </sheetData>
  <mergeCells count="7">
    <mergeCell ref="B2:F2"/>
    <mergeCell ref="B6:F6"/>
    <mergeCell ref="B7:B8"/>
    <mergeCell ref="C7:E7"/>
    <mergeCell ref="F7:F8"/>
    <mergeCell ref="B4:F4"/>
    <mergeCell ref="B3:F3"/>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lha11"/>
  <dimension ref="B1:M21"/>
  <sheetViews>
    <sheetView showGridLines="0" topLeftCell="A4" workbookViewId="0">
      <selection activeCell="J21" sqref="J21"/>
    </sheetView>
  </sheetViews>
  <sheetFormatPr defaultRowHeight="15" x14ac:dyDescent="0.25"/>
  <cols>
    <col min="1" max="1" width="10.85546875" customWidth="1"/>
    <col min="2" max="2" width="8.140625" customWidth="1"/>
    <col min="10" max="10" width="10.5703125" customWidth="1"/>
    <col min="12" max="12" width="12.5703125" customWidth="1"/>
    <col min="13" max="13" width="9.140625" customWidth="1"/>
  </cols>
  <sheetData>
    <row r="1" spans="2:13" ht="21" customHeight="1" x14ac:dyDescent="0.25"/>
    <row r="2" spans="2:13" ht="18.75" customHeight="1" x14ac:dyDescent="0.25">
      <c r="B2" s="599" t="s">
        <v>445</v>
      </c>
      <c r="C2" s="599"/>
      <c r="D2" s="599"/>
      <c r="E2" s="599"/>
      <c r="F2" s="599"/>
      <c r="G2" s="599"/>
      <c r="H2" s="599"/>
      <c r="I2" s="599"/>
      <c r="J2" s="599"/>
      <c r="K2" s="599"/>
      <c r="L2" s="599"/>
    </row>
    <row r="3" spans="2:13" ht="18" customHeight="1" x14ac:dyDescent="0.25">
      <c r="B3" s="599" t="s">
        <v>525</v>
      </c>
      <c r="C3" s="599"/>
      <c r="D3" s="599"/>
      <c r="E3" s="599"/>
      <c r="F3" s="599"/>
      <c r="G3" s="599"/>
      <c r="H3" s="599"/>
      <c r="I3" s="599"/>
      <c r="J3" s="599"/>
      <c r="K3" s="599"/>
      <c r="L3" s="599"/>
    </row>
    <row r="4" spans="2:13" ht="30" customHeight="1" x14ac:dyDescent="0.25">
      <c r="B4" s="690" t="s">
        <v>444</v>
      </c>
      <c r="C4" s="690"/>
      <c r="D4" s="690"/>
      <c r="E4" s="690"/>
      <c r="F4" s="690"/>
      <c r="G4" s="690"/>
      <c r="H4" s="690"/>
      <c r="I4" s="690"/>
      <c r="J4" s="690"/>
      <c r="K4" s="690"/>
      <c r="L4" s="690"/>
      <c r="M4" s="16"/>
    </row>
    <row r="5" spans="2:13" ht="9.75" customHeight="1" x14ac:dyDescent="0.25"/>
    <row r="6" spans="2:13" ht="36" customHeight="1" x14ac:dyDescent="0.25">
      <c r="B6" s="656" t="s">
        <v>344</v>
      </c>
      <c r="C6" s="657"/>
      <c r="D6" s="657"/>
      <c r="E6" s="657"/>
      <c r="F6" s="657"/>
      <c r="G6" s="657"/>
      <c r="H6" s="657"/>
      <c r="I6" s="657"/>
      <c r="J6" s="657"/>
      <c r="K6" s="657"/>
      <c r="L6" s="658"/>
    </row>
    <row r="7" spans="2:13" ht="35.25" customHeight="1" x14ac:dyDescent="0.25">
      <c r="B7" s="660" t="s">
        <v>7</v>
      </c>
      <c r="C7" s="682" t="s">
        <v>274</v>
      </c>
      <c r="D7" s="683"/>
      <c r="E7" s="684"/>
      <c r="F7" s="662" t="s">
        <v>19</v>
      </c>
      <c r="G7" s="663"/>
      <c r="H7" s="664"/>
      <c r="I7" s="662" t="s">
        <v>21</v>
      </c>
      <c r="J7" s="663"/>
      <c r="K7" s="663"/>
      <c r="L7" s="665" t="s">
        <v>27</v>
      </c>
    </row>
    <row r="8" spans="2:13" ht="33" customHeight="1" thickBot="1" x14ac:dyDescent="0.3">
      <c r="B8" s="661"/>
      <c r="C8" s="388" t="s">
        <v>276</v>
      </c>
      <c r="D8" s="144" t="s">
        <v>8</v>
      </c>
      <c r="E8" s="236" t="s">
        <v>9</v>
      </c>
      <c r="F8" s="388" t="s">
        <v>275</v>
      </c>
      <c r="G8" s="144" t="s">
        <v>22</v>
      </c>
      <c r="H8" s="144" t="s">
        <v>13</v>
      </c>
      <c r="I8" s="388" t="s">
        <v>10</v>
      </c>
      <c r="J8" s="389" t="s">
        <v>11</v>
      </c>
      <c r="K8" s="237" t="s">
        <v>12</v>
      </c>
      <c r="L8" s="666"/>
    </row>
    <row r="9" spans="2:13" ht="30" customHeight="1" thickTop="1" x14ac:dyDescent="0.25">
      <c r="B9" s="238">
        <v>2015</v>
      </c>
      <c r="C9" s="249" t="s">
        <v>20</v>
      </c>
      <c r="D9" s="250" t="s">
        <v>20</v>
      </c>
      <c r="E9" s="251" t="s">
        <v>20</v>
      </c>
      <c r="F9" s="249" t="s">
        <v>20</v>
      </c>
      <c r="G9" s="250" t="s">
        <v>20</v>
      </c>
      <c r="H9" s="250" t="s">
        <v>20</v>
      </c>
      <c r="I9" s="249" t="s">
        <v>20</v>
      </c>
      <c r="J9" s="250" t="s">
        <v>20</v>
      </c>
      <c r="K9" s="250" t="s">
        <v>20</v>
      </c>
      <c r="L9" s="241" t="s">
        <v>25</v>
      </c>
    </row>
    <row r="10" spans="2:13" ht="30" customHeight="1" x14ac:dyDescent="0.25">
      <c r="B10" s="242">
        <v>2016</v>
      </c>
      <c r="C10" s="239">
        <v>4</v>
      </c>
      <c r="D10" s="226">
        <v>1</v>
      </c>
      <c r="E10" s="240">
        <v>10</v>
      </c>
      <c r="F10" s="239">
        <v>1</v>
      </c>
      <c r="G10" s="226">
        <v>5</v>
      </c>
      <c r="H10" s="226">
        <v>9</v>
      </c>
      <c r="I10" s="239">
        <v>2</v>
      </c>
      <c r="J10" s="226">
        <v>1</v>
      </c>
      <c r="K10" s="226">
        <v>12</v>
      </c>
      <c r="L10" s="243" t="s">
        <v>24</v>
      </c>
    </row>
    <row r="11" spans="2:13" ht="30" customHeight="1" x14ac:dyDescent="0.25">
      <c r="B11" s="242">
        <v>2017</v>
      </c>
      <c r="C11" s="239">
        <v>7</v>
      </c>
      <c r="D11" s="226">
        <v>2</v>
      </c>
      <c r="E11" s="240">
        <v>9</v>
      </c>
      <c r="F11" s="239">
        <v>3</v>
      </c>
      <c r="G11" s="226">
        <v>8</v>
      </c>
      <c r="H11" s="226">
        <v>7</v>
      </c>
      <c r="I11" s="239">
        <v>3</v>
      </c>
      <c r="J11" s="226">
        <v>7</v>
      </c>
      <c r="K11" s="226">
        <v>7</v>
      </c>
      <c r="L11" s="243" t="s">
        <v>23</v>
      </c>
    </row>
    <row r="12" spans="2:13" ht="30" customHeight="1" x14ac:dyDescent="0.25">
      <c r="B12" s="242">
        <v>2018</v>
      </c>
      <c r="C12" s="239">
        <v>9</v>
      </c>
      <c r="D12" s="226">
        <v>2</v>
      </c>
      <c r="E12" s="240">
        <v>3</v>
      </c>
      <c r="F12" s="239">
        <v>0</v>
      </c>
      <c r="G12" s="226">
        <v>4</v>
      </c>
      <c r="H12" s="226">
        <v>1</v>
      </c>
      <c r="I12" s="239">
        <v>0</v>
      </c>
      <c r="J12" s="226">
        <v>1</v>
      </c>
      <c r="K12" s="226">
        <v>0</v>
      </c>
      <c r="L12" s="243" t="s">
        <v>26</v>
      </c>
    </row>
    <row r="13" spans="2:13" ht="30" customHeight="1" x14ac:dyDescent="0.25">
      <c r="B13" s="242">
        <v>2019</v>
      </c>
      <c r="C13" s="244">
        <v>6</v>
      </c>
      <c r="D13" s="13">
        <v>1</v>
      </c>
      <c r="E13" s="245">
        <v>7</v>
      </c>
      <c r="F13" s="244">
        <v>0</v>
      </c>
      <c r="G13" s="13">
        <v>5</v>
      </c>
      <c r="H13" s="13">
        <v>8</v>
      </c>
      <c r="I13" s="244">
        <v>2</v>
      </c>
      <c r="J13" s="13">
        <v>2</v>
      </c>
      <c r="K13" s="13">
        <v>12</v>
      </c>
      <c r="L13" s="243" t="s">
        <v>17</v>
      </c>
    </row>
    <row r="14" spans="2:13" ht="30" customHeight="1" x14ac:dyDescent="0.25">
      <c r="B14" s="242">
        <v>2020</v>
      </c>
      <c r="C14" s="244">
        <v>2</v>
      </c>
      <c r="D14" s="13">
        <v>1</v>
      </c>
      <c r="E14" s="245">
        <v>7</v>
      </c>
      <c r="F14" s="244">
        <v>1</v>
      </c>
      <c r="G14" s="13">
        <v>2</v>
      </c>
      <c r="H14" s="13">
        <v>6</v>
      </c>
      <c r="I14" s="244">
        <v>1</v>
      </c>
      <c r="J14" s="13">
        <v>1</v>
      </c>
      <c r="K14" s="13">
        <v>9</v>
      </c>
      <c r="L14" s="243" t="s">
        <v>266</v>
      </c>
    </row>
    <row r="15" spans="2:13" ht="30" customHeight="1" x14ac:dyDescent="0.25">
      <c r="B15" s="242">
        <v>2021</v>
      </c>
      <c r="C15" s="244">
        <v>14</v>
      </c>
      <c r="D15" s="13">
        <v>6</v>
      </c>
      <c r="E15" s="245">
        <v>10</v>
      </c>
      <c r="F15" s="244">
        <v>4</v>
      </c>
      <c r="G15" s="13">
        <v>14</v>
      </c>
      <c r="H15" s="13">
        <v>10</v>
      </c>
      <c r="I15" s="244">
        <v>3</v>
      </c>
      <c r="J15" s="13">
        <v>6</v>
      </c>
      <c r="K15" s="13">
        <v>19</v>
      </c>
      <c r="L15" s="243" t="s">
        <v>690</v>
      </c>
    </row>
    <row r="16" spans="2:13" ht="30" customHeight="1" x14ac:dyDescent="0.25">
      <c r="B16" s="242">
        <v>2022</v>
      </c>
      <c r="C16" s="244">
        <v>7</v>
      </c>
      <c r="D16" s="13">
        <v>2</v>
      </c>
      <c r="E16" s="245">
        <v>8</v>
      </c>
      <c r="F16" s="244">
        <v>3</v>
      </c>
      <c r="G16" s="13">
        <v>6</v>
      </c>
      <c r="H16" s="13">
        <v>8</v>
      </c>
      <c r="I16" s="244">
        <v>3</v>
      </c>
      <c r="J16" s="13">
        <v>3</v>
      </c>
      <c r="K16" s="13">
        <v>10</v>
      </c>
      <c r="L16" s="243" t="s">
        <v>738</v>
      </c>
    </row>
    <row r="17" spans="2:12" ht="30" customHeight="1" x14ac:dyDescent="0.25">
      <c r="B17" s="242">
        <v>2023</v>
      </c>
      <c r="C17" s="244">
        <v>4</v>
      </c>
      <c r="D17" s="13">
        <v>2</v>
      </c>
      <c r="E17" s="245">
        <v>10</v>
      </c>
      <c r="F17" s="244">
        <v>1</v>
      </c>
      <c r="G17" s="13">
        <v>5</v>
      </c>
      <c r="H17" s="13">
        <v>10</v>
      </c>
      <c r="I17" s="244">
        <v>2</v>
      </c>
      <c r="J17" s="13">
        <v>3</v>
      </c>
      <c r="K17" s="13">
        <v>11</v>
      </c>
      <c r="L17" s="243" t="s">
        <v>776</v>
      </c>
    </row>
    <row r="18" spans="2:12" ht="30" customHeight="1" x14ac:dyDescent="0.25">
      <c r="B18" s="242">
        <v>2024</v>
      </c>
      <c r="C18" s="244">
        <v>17</v>
      </c>
      <c r="D18" s="13">
        <v>3</v>
      </c>
      <c r="E18" s="245">
        <v>9</v>
      </c>
      <c r="F18" s="244">
        <v>3</v>
      </c>
      <c r="G18" s="13">
        <v>17</v>
      </c>
      <c r="H18" s="13">
        <v>8</v>
      </c>
      <c r="I18" s="244">
        <v>4</v>
      </c>
      <c r="J18" s="13">
        <v>6</v>
      </c>
      <c r="K18" s="13">
        <v>19</v>
      </c>
      <c r="L18" s="243" t="s">
        <v>839</v>
      </c>
    </row>
    <row r="19" spans="2:12" x14ac:dyDescent="0.25">
      <c r="B19" s="15" t="s">
        <v>14</v>
      </c>
    </row>
    <row r="20" spans="2:12" x14ac:dyDescent="0.25">
      <c r="B20" s="18" t="s">
        <v>840</v>
      </c>
    </row>
    <row r="21" spans="2:12" x14ac:dyDescent="0.25">
      <c r="C21" s="253"/>
    </row>
  </sheetData>
  <mergeCells count="9">
    <mergeCell ref="B2:L2"/>
    <mergeCell ref="B4:L4"/>
    <mergeCell ref="B7:B8"/>
    <mergeCell ref="C7:E7"/>
    <mergeCell ref="L7:L8"/>
    <mergeCell ref="B6:L6"/>
    <mergeCell ref="F7:H7"/>
    <mergeCell ref="I7:K7"/>
    <mergeCell ref="B3:L3"/>
  </mergeCell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lha6"/>
  <dimension ref="B2:L19"/>
  <sheetViews>
    <sheetView showGridLines="0" topLeftCell="A4" workbookViewId="0">
      <selection activeCell="O15" sqref="O15"/>
    </sheetView>
  </sheetViews>
  <sheetFormatPr defaultRowHeight="15" x14ac:dyDescent="0.25"/>
  <cols>
    <col min="1" max="1" width="10.7109375" customWidth="1"/>
    <col min="2" max="2" width="33" customWidth="1"/>
  </cols>
  <sheetData>
    <row r="2" spans="2:12" ht="21" customHeight="1" x14ac:dyDescent="0.25">
      <c r="B2" s="599" t="s">
        <v>445</v>
      </c>
      <c r="C2" s="599"/>
      <c r="D2" s="599"/>
      <c r="E2" s="599"/>
      <c r="F2" s="599"/>
      <c r="G2" s="599"/>
      <c r="H2" s="599"/>
      <c r="I2" s="599"/>
      <c r="J2" s="599"/>
      <c r="K2" s="599"/>
    </row>
    <row r="3" spans="2:12" ht="23.25" customHeight="1" x14ac:dyDescent="0.25">
      <c r="B3" s="599" t="s">
        <v>707</v>
      </c>
      <c r="C3" s="599"/>
      <c r="D3" s="599"/>
      <c r="E3" s="599"/>
      <c r="F3" s="599"/>
      <c r="G3" s="599"/>
      <c r="H3" s="599"/>
      <c r="I3" s="599"/>
      <c r="J3" s="599"/>
      <c r="K3" s="599"/>
    </row>
    <row r="4" spans="2:12" ht="26.25" customHeight="1" x14ac:dyDescent="0.25">
      <c r="B4" s="692" t="s">
        <v>446</v>
      </c>
      <c r="C4" s="692"/>
      <c r="D4" s="692"/>
      <c r="E4" s="692"/>
      <c r="F4" s="692"/>
      <c r="G4" s="692"/>
      <c r="H4" s="692"/>
      <c r="I4" s="692"/>
      <c r="J4" s="692"/>
      <c r="K4" s="692"/>
    </row>
    <row r="5" spans="2:12" ht="8.25" customHeight="1" x14ac:dyDescent="0.25"/>
    <row r="6" spans="2:12" ht="30" customHeight="1" x14ac:dyDescent="0.25">
      <c r="B6" s="602" t="s">
        <v>301</v>
      </c>
      <c r="C6" s="603"/>
      <c r="D6" s="603"/>
      <c r="E6" s="603"/>
      <c r="F6" s="603"/>
      <c r="G6" s="603"/>
      <c r="H6" s="603"/>
      <c r="I6" s="603"/>
      <c r="J6" s="603"/>
      <c r="K6" s="603"/>
      <c r="L6" s="604"/>
    </row>
    <row r="7" spans="2:12" ht="30" customHeight="1" x14ac:dyDescent="0.25">
      <c r="B7" s="10" t="s">
        <v>82</v>
      </c>
      <c r="C7" s="10">
        <v>2015</v>
      </c>
      <c r="D7" s="10">
        <v>2016</v>
      </c>
      <c r="E7" s="10">
        <v>2017</v>
      </c>
      <c r="F7" s="10">
        <v>2018</v>
      </c>
      <c r="G7" s="10">
        <v>2019</v>
      </c>
      <c r="H7" s="10">
        <v>2020</v>
      </c>
      <c r="I7" s="10">
        <v>2021</v>
      </c>
      <c r="J7" s="10">
        <v>2022</v>
      </c>
      <c r="K7" s="10">
        <v>2023</v>
      </c>
      <c r="L7" s="10">
        <v>2024</v>
      </c>
    </row>
    <row r="8" spans="2:12" ht="30" customHeight="1" x14ac:dyDescent="0.25">
      <c r="B8" s="9" t="s">
        <v>5</v>
      </c>
      <c r="C8" s="9">
        <v>1</v>
      </c>
      <c r="D8" s="9">
        <v>4</v>
      </c>
      <c r="E8" s="9">
        <v>6</v>
      </c>
      <c r="F8" s="9">
        <v>5</v>
      </c>
      <c r="G8" s="9">
        <v>5</v>
      </c>
      <c r="H8" s="9">
        <v>2</v>
      </c>
      <c r="I8" s="9">
        <v>4</v>
      </c>
      <c r="J8" s="9">
        <v>5</v>
      </c>
      <c r="K8" s="9">
        <v>2</v>
      </c>
      <c r="L8" s="544">
        <v>5</v>
      </c>
    </row>
    <row r="9" spans="2:12" ht="30" customHeight="1" x14ac:dyDescent="0.25">
      <c r="B9" s="9" t="s">
        <v>2</v>
      </c>
      <c r="C9" s="9">
        <v>8</v>
      </c>
      <c r="D9" s="9">
        <v>7</v>
      </c>
      <c r="E9" s="9">
        <v>20</v>
      </c>
      <c r="F9" s="9">
        <v>22</v>
      </c>
      <c r="G9" s="9">
        <v>14</v>
      </c>
      <c r="H9" s="9">
        <v>17</v>
      </c>
      <c r="I9" s="9">
        <v>20</v>
      </c>
      <c r="J9" s="9">
        <v>16</v>
      </c>
      <c r="K9" s="9">
        <v>16</v>
      </c>
      <c r="L9" s="544">
        <v>28</v>
      </c>
    </row>
    <row r="10" spans="2:12" ht="30" customHeight="1" x14ac:dyDescent="0.25">
      <c r="B10" s="9" t="s">
        <v>3</v>
      </c>
      <c r="C10" s="9">
        <v>27</v>
      </c>
      <c r="D10" s="9">
        <v>14</v>
      </c>
      <c r="E10" s="9">
        <v>22</v>
      </c>
      <c r="F10" s="9">
        <v>18</v>
      </c>
      <c r="G10" s="9">
        <v>19</v>
      </c>
      <c r="H10" s="9">
        <v>11</v>
      </c>
      <c r="I10" s="9">
        <v>17</v>
      </c>
      <c r="J10" s="9">
        <v>14</v>
      </c>
      <c r="K10" s="9">
        <v>21</v>
      </c>
      <c r="L10" s="544">
        <v>29</v>
      </c>
    </row>
    <row r="11" spans="2:12" ht="30" customHeight="1" x14ac:dyDescent="0.25">
      <c r="B11" s="254" t="s">
        <v>36</v>
      </c>
      <c r="C11" s="254"/>
      <c r="D11" s="254"/>
      <c r="E11" s="254"/>
      <c r="F11" s="254"/>
      <c r="G11" s="254"/>
      <c r="H11" s="254"/>
      <c r="I11" s="254"/>
      <c r="J11" s="254"/>
      <c r="K11" s="254"/>
      <c r="L11" s="254"/>
    </row>
    <row r="12" spans="2:12" ht="30" customHeight="1" x14ac:dyDescent="0.25">
      <c r="B12" s="9" t="s">
        <v>0</v>
      </c>
      <c r="C12" s="146">
        <v>7</v>
      </c>
      <c r="D12" s="146">
        <v>10</v>
      </c>
      <c r="E12" s="146">
        <v>12</v>
      </c>
      <c r="F12" s="390">
        <v>16</v>
      </c>
      <c r="G12" s="390">
        <v>22</v>
      </c>
      <c r="H12" s="390">
        <v>4</v>
      </c>
      <c r="I12" s="390">
        <v>11</v>
      </c>
      <c r="J12" s="390">
        <v>5</v>
      </c>
      <c r="K12" s="390">
        <v>7</v>
      </c>
      <c r="L12" s="390">
        <v>7</v>
      </c>
    </row>
    <row r="13" spans="2:12" ht="30" customHeight="1" x14ac:dyDescent="0.25">
      <c r="B13" s="9" t="s">
        <v>52</v>
      </c>
      <c r="C13" s="9">
        <v>14</v>
      </c>
      <c r="D13" s="9">
        <v>4</v>
      </c>
      <c r="E13" s="9">
        <v>7</v>
      </c>
      <c r="F13" s="179">
        <v>4</v>
      </c>
      <c r="G13" s="179">
        <v>5</v>
      </c>
      <c r="H13" s="179">
        <v>6</v>
      </c>
      <c r="I13" s="179">
        <v>5</v>
      </c>
      <c r="J13" s="179">
        <v>6</v>
      </c>
      <c r="K13" s="179">
        <v>6</v>
      </c>
      <c r="L13" s="179">
        <v>9</v>
      </c>
    </row>
    <row r="14" spans="2:12" ht="30" customHeight="1" thickBot="1" x14ac:dyDescent="0.3">
      <c r="B14" s="190" t="s">
        <v>53</v>
      </c>
      <c r="C14" s="190">
        <v>15</v>
      </c>
      <c r="D14" s="190">
        <v>11</v>
      </c>
      <c r="E14" s="190">
        <v>29</v>
      </c>
      <c r="F14" s="391">
        <v>25</v>
      </c>
      <c r="G14" s="391">
        <v>11</v>
      </c>
      <c r="H14" s="391">
        <v>20</v>
      </c>
      <c r="I14" s="391">
        <v>25</v>
      </c>
      <c r="J14" s="391">
        <v>24</v>
      </c>
      <c r="K14" s="391">
        <v>26</v>
      </c>
      <c r="L14" s="391">
        <v>46</v>
      </c>
    </row>
    <row r="15" spans="2:12" ht="30" customHeight="1" thickTop="1" thickBot="1" x14ac:dyDescent="0.3">
      <c r="B15" s="255" t="s">
        <v>16</v>
      </c>
      <c r="C15" s="201">
        <v>36</v>
      </c>
      <c r="D15" s="255">
        <v>25</v>
      </c>
      <c r="E15" s="255">
        <v>48</v>
      </c>
      <c r="F15" s="255">
        <v>45</v>
      </c>
      <c r="G15" s="255">
        <v>38</v>
      </c>
      <c r="H15" s="255">
        <v>30</v>
      </c>
      <c r="I15" s="255">
        <v>41</v>
      </c>
      <c r="J15" s="255">
        <v>35</v>
      </c>
      <c r="K15" s="255">
        <v>39</v>
      </c>
      <c r="L15" s="255">
        <v>62</v>
      </c>
    </row>
    <row r="16" spans="2:12" ht="30" customHeight="1" thickTop="1" x14ac:dyDescent="0.25">
      <c r="B16" s="202" t="s">
        <v>305</v>
      </c>
      <c r="C16" s="197" t="s">
        <v>38</v>
      </c>
      <c r="D16" s="197" t="s">
        <v>39</v>
      </c>
      <c r="E16" s="197" t="s">
        <v>40</v>
      </c>
      <c r="F16" s="197" t="s">
        <v>41</v>
      </c>
      <c r="G16" s="198">
        <v>240</v>
      </c>
      <c r="H16" s="198">
        <v>169</v>
      </c>
      <c r="I16" s="198">
        <v>208</v>
      </c>
      <c r="J16" s="198">
        <v>240</v>
      </c>
      <c r="K16" s="198">
        <v>299</v>
      </c>
      <c r="L16" s="198">
        <v>293</v>
      </c>
    </row>
    <row r="17" spans="2:12" ht="30" customHeight="1" x14ac:dyDescent="0.25">
      <c r="B17" s="13" t="s">
        <v>18</v>
      </c>
      <c r="C17" s="14">
        <f t="shared" ref="C17:G17" si="0">C15/C16</f>
        <v>0.2608695652173913</v>
      </c>
      <c r="D17" s="14">
        <f t="shared" si="0"/>
        <v>0.17123287671232876</v>
      </c>
      <c r="E17" s="14">
        <f t="shared" si="0"/>
        <v>0.23076923076923078</v>
      </c>
      <c r="F17" s="14">
        <f t="shared" si="0"/>
        <v>0.20454545454545456</v>
      </c>
      <c r="G17" s="14">
        <f t="shared" si="0"/>
        <v>0.15833333333333333</v>
      </c>
      <c r="H17" s="14">
        <f t="shared" ref="H17" si="1">H15/H16</f>
        <v>0.17751479289940827</v>
      </c>
      <c r="I17" s="14">
        <f t="shared" ref="I17:J17" si="2">I15/I16</f>
        <v>0.19711538461538461</v>
      </c>
      <c r="J17" s="14">
        <f t="shared" si="2"/>
        <v>0.14583333333333334</v>
      </c>
      <c r="K17" s="14">
        <f t="shared" ref="K17:L17" si="3">K15/K16</f>
        <v>0.13043478260869565</v>
      </c>
      <c r="L17" s="14">
        <f t="shared" si="3"/>
        <v>0.21160409556313994</v>
      </c>
    </row>
    <row r="18" spans="2:12" ht="27.75" customHeight="1" x14ac:dyDescent="0.25">
      <c r="B18" s="19" t="s">
        <v>14</v>
      </c>
    </row>
    <row r="19" spans="2:12" ht="18.75" x14ac:dyDescent="0.3">
      <c r="B19" s="691"/>
      <c r="C19" s="691"/>
      <c r="D19" s="691"/>
      <c r="E19" s="691"/>
      <c r="F19" s="691"/>
      <c r="G19" s="691"/>
    </row>
  </sheetData>
  <mergeCells count="5">
    <mergeCell ref="B19:G19"/>
    <mergeCell ref="B4:K4"/>
    <mergeCell ref="B3:K3"/>
    <mergeCell ref="B2:K2"/>
    <mergeCell ref="B6:L6"/>
  </mergeCells>
  <pageMargins left="0.7" right="0.7" top="0.75" bottom="0.75" header="0.3" footer="0.3"/>
  <pageSetup paperSize="9" orientation="portrait" r:id="rId1"/>
  <ignoredErrors>
    <ignoredError sqref="C16:F16" numberStoredAsText="1"/>
  </ignoredError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olha5"/>
  <dimension ref="A1:P21"/>
  <sheetViews>
    <sheetView showGridLines="0" zoomScaleNormal="100" workbookViewId="0">
      <selection activeCell="N15" sqref="N15"/>
    </sheetView>
  </sheetViews>
  <sheetFormatPr defaultRowHeight="15" x14ac:dyDescent="0.25"/>
  <cols>
    <col min="1" max="1" width="11.140625" style="5" customWidth="1"/>
    <col min="2" max="2" width="33.28515625" customWidth="1"/>
    <col min="3" max="10" width="7.7109375" customWidth="1"/>
    <col min="11" max="11" width="7" customWidth="1"/>
    <col min="12" max="12" width="6.85546875" customWidth="1"/>
  </cols>
  <sheetData>
    <row r="1" spans="2:16" ht="22.5" customHeight="1" x14ac:dyDescent="0.25"/>
    <row r="2" spans="2:16" ht="19.5" customHeight="1" x14ac:dyDescent="0.25">
      <c r="B2" s="599" t="s">
        <v>445</v>
      </c>
      <c r="C2" s="599"/>
      <c r="D2" s="599"/>
      <c r="E2" s="599"/>
      <c r="F2" s="599"/>
      <c r="G2" s="599"/>
      <c r="H2" s="599"/>
      <c r="I2" s="599"/>
      <c r="J2" s="599"/>
      <c r="K2" s="599"/>
      <c r="M2" s="59"/>
      <c r="N2" s="60"/>
      <c r="O2" s="59"/>
    </row>
    <row r="3" spans="2:16" ht="19.5" customHeight="1" x14ac:dyDescent="0.25">
      <c r="B3" s="599" t="s">
        <v>633</v>
      </c>
      <c r="C3" s="599"/>
      <c r="D3" s="599"/>
      <c r="E3" s="599"/>
      <c r="F3" s="599"/>
      <c r="G3" s="599"/>
      <c r="H3" s="599"/>
      <c r="I3" s="599"/>
      <c r="J3" s="599"/>
      <c r="K3" s="599"/>
      <c r="M3" s="59"/>
      <c r="N3" s="60"/>
      <c r="O3" s="59"/>
    </row>
    <row r="4" spans="2:16" ht="39.950000000000003" customHeight="1" x14ac:dyDescent="0.25">
      <c r="B4" s="681" t="s">
        <v>447</v>
      </c>
      <c r="C4" s="681"/>
      <c r="D4" s="681"/>
      <c r="E4" s="681"/>
      <c r="F4" s="681"/>
      <c r="G4" s="681"/>
      <c r="H4" s="681"/>
      <c r="I4" s="681"/>
      <c r="J4" s="681"/>
      <c r="K4" s="681"/>
      <c r="L4" s="21"/>
      <c r="N4" s="17"/>
      <c r="O4" s="17"/>
      <c r="P4" s="17"/>
    </row>
    <row r="5" spans="2:16" ht="7.5" customHeight="1" x14ac:dyDescent="0.35">
      <c r="B5" s="26"/>
      <c r="C5" s="26"/>
      <c r="D5" s="26"/>
      <c r="E5" s="26"/>
      <c r="F5" s="26"/>
      <c r="G5" s="26"/>
      <c r="H5" s="12"/>
      <c r="I5" s="12"/>
      <c r="J5" s="58"/>
      <c r="K5" s="12"/>
    </row>
    <row r="6" spans="2:16" ht="30" customHeight="1" x14ac:dyDescent="0.25">
      <c r="B6" s="602" t="s">
        <v>345</v>
      </c>
      <c r="C6" s="603"/>
      <c r="D6" s="603"/>
      <c r="E6" s="603"/>
      <c r="F6" s="603"/>
      <c r="G6" s="603"/>
      <c r="H6" s="603"/>
      <c r="I6" s="603"/>
      <c r="J6" s="603"/>
      <c r="K6" s="603"/>
      <c r="L6" s="604"/>
    </row>
    <row r="7" spans="2:16" ht="30" customHeight="1" x14ac:dyDescent="0.25">
      <c r="B7" s="28" t="s">
        <v>146</v>
      </c>
      <c r="C7" s="10">
        <v>2015</v>
      </c>
      <c r="D7" s="10">
        <v>2016</v>
      </c>
      <c r="E7" s="10">
        <v>2017</v>
      </c>
      <c r="F7" s="10">
        <v>2018</v>
      </c>
      <c r="G7" s="8">
        <v>2019</v>
      </c>
      <c r="H7" s="8">
        <v>2020</v>
      </c>
      <c r="I7" s="8">
        <v>2021</v>
      </c>
      <c r="J7" s="8">
        <v>2022</v>
      </c>
      <c r="K7" s="8">
        <v>2023</v>
      </c>
      <c r="L7" s="8">
        <v>2024</v>
      </c>
    </row>
    <row r="8" spans="2:16" ht="30" customHeight="1" x14ac:dyDescent="0.25">
      <c r="B8" s="167" t="s">
        <v>345</v>
      </c>
      <c r="C8" s="13">
        <v>16</v>
      </c>
      <c r="D8" s="9">
        <v>7</v>
      </c>
      <c r="E8" s="9">
        <v>15</v>
      </c>
      <c r="F8" s="9">
        <v>16</v>
      </c>
      <c r="G8" s="9">
        <v>10</v>
      </c>
      <c r="H8" s="9">
        <v>9</v>
      </c>
      <c r="I8" s="9">
        <v>16</v>
      </c>
      <c r="J8" s="9">
        <v>9</v>
      </c>
      <c r="K8" s="9">
        <v>15</v>
      </c>
      <c r="L8" s="544">
        <v>21</v>
      </c>
    </row>
    <row r="9" spans="2:16" ht="30" customHeight="1" x14ac:dyDescent="0.25">
      <c r="B9" s="167" t="s">
        <v>6</v>
      </c>
      <c r="C9" s="13">
        <v>11</v>
      </c>
      <c r="D9" s="9">
        <v>10</v>
      </c>
      <c r="E9" s="9">
        <v>26</v>
      </c>
      <c r="F9" s="9">
        <v>21</v>
      </c>
      <c r="G9" s="9">
        <v>17</v>
      </c>
      <c r="H9" s="9">
        <v>18</v>
      </c>
      <c r="I9" s="9">
        <v>10</v>
      </c>
      <c r="J9" s="9">
        <v>18</v>
      </c>
      <c r="K9" s="9">
        <v>20</v>
      </c>
      <c r="L9" s="544">
        <v>28</v>
      </c>
    </row>
    <row r="10" spans="2:16" ht="30" customHeight="1" x14ac:dyDescent="0.25">
      <c r="B10" s="167" t="s">
        <v>346</v>
      </c>
      <c r="C10" s="13">
        <v>9</v>
      </c>
      <c r="D10" s="9">
        <v>8</v>
      </c>
      <c r="E10" s="9">
        <v>7</v>
      </c>
      <c r="F10" s="9">
        <v>8</v>
      </c>
      <c r="G10" s="9">
        <v>11</v>
      </c>
      <c r="H10" s="9">
        <v>3</v>
      </c>
      <c r="I10" s="9">
        <v>15</v>
      </c>
      <c r="J10" s="9">
        <v>8</v>
      </c>
      <c r="K10" s="9">
        <v>4</v>
      </c>
      <c r="L10" s="544">
        <v>13</v>
      </c>
    </row>
    <row r="11" spans="2:16" ht="30" customHeight="1" thickBot="1" x14ac:dyDescent="0.3">
      <c r="B11" s="24" t="s">
        <v>1</v>
      </c>
      <c r="C11" s="25">
        <v>36</v>
      </c>
      <c r="D11" s="24">
        <v>25</v>
      </c>
      <c r="E11" s="24">
        <v>48</v>
      </c>
      <c r="F11" s="24">
        <v>45</v>
      </c>
      <c r="G11" s="24">
        <v>38</v>
      </c>
      <c r="H11" s="24">
        <v>30</v>
      </c>
      <c r="I11" s="24">
        <v>41</v>
      </c>
      <c r="J11" s="24">
        <v>35</v>
      </c>
      <c r="K11" s="24">
        <v>39</v>
      </c>
      <c r="L11" s="24">
        <v>62</v>
      </c>
    </row>
    <row r="12" spans="2:16" ht="30" customHeight="1" thickTop="1" x14ac:dyDescent="0.25">
      <c r="B12" s="202" t="s">
        <v>305</v>
      </c>
      <c r="C12" s="197" t="s">
        <v>38</v>
      </c>
      <c r="D12" s="197" t="s">
        <v>39</v>
      </c>
      <c r="E12" s="197" t="s">
        <v>40</v>
      </c>
      <c r="F12" s="197" t="s">
        <v>41</v>
      </c>
      <c r="G12" s="198">
        <v>240</v>
      </c>
      <c r="H12" s="198">
        <v>169</v>
      </c>
      <c r="I12" s="198">
        <v>208</v>
      </c>
      <c r="J12" s="198">
        <v>240</v>
      </c>
      <c r="K12" s="198">
        <v>299</v>
      </c>
      <c r="L12" s="198">
        <v>293</v>
      </c>
    </row>
    <row r="13" spans="2:16" ht="30" customHeight="1" x14ac:dyDescent="0.25">
      <c r="B13" s="13" t="s">
        <v>18</v>
      </c>
      <c r="C13" s="14">
        <f>36/138</f>
        <v>0.2608695652173913</v>
      </c>
      <c r="D13" s="14">
        <f>D11/146</f>
        <v>0.17123287671232876</v>
      </c>
      <c r="E13" s="14">
        <f>48/208</f>
        <v>0.23076923076923078</v>
      </c>
      <c r="F13" s="14">
        <f>45/220</f>
        <v>0.20454545454545456</v>
      </c>
      <c r="G13" s="14">
        <f>38/240</f>
        <v>0.15833333333333333</v>
      </c>
      <c r="H13" s="14">
        <f>H11/H12</f>
        <v>0.17751479289940827</v>
      </c>
      <c r="I13" s="14">
        <f>I11/I12</f>
        <v>0.19711538461538461</v>
      </c>
      <c r="J13" s="14">
        <f>J11/J12</f>
        <v>0.14583333333333334</v>
      </c>
      <c r="K13" s="14">
        <f>K11/K12</f>
        <v>0.13043478260869565</v>
      </c>
      <c r="L13" s="14">
        <f>L11/L12</f>
        <v>0.21160409556313994</v>
      </c>
    </row>
    <row r="14" spans="2:16" x14ac:dyDescent="0.25">
      <c r="B14" s="1" t="s">
        <v>14</v>
      </c>
    </row>
    <row r="17" spans="2:5" x14ac:dyDescent="0.25">
      <c r="E17" t="s">
        <v>15</v>
      </c>
    </row>
    <row r="21" spans="2:5" x14ac:dyDescent="0.25">
      <c r="B21" t="s">
        <v>15</v>
      </c>
    </row>
  </sheetData>
  <mergeCells count="4">
    <mergeCell ref="B4:K4"/>
    <mergeCell ref="B3:K3"/>
    <mergeCell ref="B2:K2"/>
    <mergeCell ref="B6:L6"/>
  </mergeCells>
  <pageMargins left="0.7" right="0.7" top="0.75" bottom="0.75" header="0.3" footer="0.3"/>
  <pageSetup paperSize="9" orientation="portrait" r:id="rId1"/>
  <ignoredErrors>
    <ignoredError sqref="C12:F12" numberStoredAsText="1"/>
  </ignoredError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2:L20"/>
  <sheetViews>
    <sheetView showGridLines="0" workbookViewId="0">
      <selection activeCell="L15" sqref="L15"/>
    </sheetView>
  </sheetViews>
  <sheetFormatPr defaultRowHeight="15" x14ac:dyDescent="0.25"/>
  <cols>
    <col min="1" max="1" width="10.5703125" customWidth="1"/>
    <col min="2" max="2" width="31.85546875" customWidth="1"/>
    <col min="3" max="3" width="10" customWidth="1"/>
    <col min="4" max="4" width="10.140625" customWidth="1"/>
    <col min="5" max="5" width="10" customWidth="1"/>
    <col min="6" max="7" width="9.85546875" customWidth="1"/>
    <col min="12" max="12" width="9.85546875" customWidth="1"/>
    <col min="13" max="14" width="10.140625" customWidth="1"/>
    <col min="15" max="15" width="11.5703125" customWidth="1"/>
  </cols>
  <sheetData>
    <row r="2" spans="1:12" ht="18.75" customHeight="1" x14ac:dyDescent="0.3">
      <c r="B2" s="693" t="s">
        <v>445</v>
      </c>
      <c r="C2" s="693"/>
      <c r="D2" s="693"/>
      <c r="E2" s="693"/>
      <c r="F2" s="693"/>
      <c r="G2" s="693"/>
      <c r="H2" s="693"/>
      <c r="I2" s="693"/>
      <c r="J2" s="693"/>
      <c r="K2" s="693"/>
      <c r="L2" s="20"/>
    </row>
    <row r="3" spans="1:12" ht="21.75" customHeight="1" x14ac:dyDescent="0.3">
      <c r="B3" s="693" t="s">
        <v>634</v>
      </c>
      <c r="C3" s="693"/>
      <c r="D3" s="693"/>
      <c r="E3" s="693"/>
      <c r="F3" s="693"/>
      <c r="G3" s="693"/>
      <c r="H3" s="693"/>
      <c r="I3" s="693"/>
      <c r="J3" s="693"/>
      <c r="K3" s="693"/>
      <c r="L3" s="20"/>
    </row>
    <row r="4" spans="1:12" ht="21.75" customHeight="1" x14ac:dyDescent="0.3">
      <c r="B4" s="659" t="s">
        <v>448</v>
      </c>
      <c r="C4" s="659"/>
      <c r="D4" s="659"/>
      <c r="E4" s="659"/>
      <c r="F4" s="659"/>
      <c r="G4" s="659"/>
      <c r="H4" s="659"/>
      <c r="I4" s="659"/>
      <c r="J4" s="659"/>
      <c r="K4" s="659"/>
      <c r="L4" s="20"/>
    </row>
    <row r="5" spans="1:12" ht="8.25" customHeight="1" x14ac:dyDescent="0.3">
      <c r="B5" s="35"/>
      <c r="C5" s="35"/>
      <c r="D5" s="35"/>
      <c r="E5" s="35"/>
      <c r="F5" s="35"/>
      <c r="G5" s="35"/>
      <c r="H5" s="20"/>
      <c r="I5" s="20"/>
      <c r="J5" s="20"/>
      <c r="K5" s="20"/>
      <c r="L5" s="20"/>
    </row>
    <row r="6" spans="1:12" ht="30" customHeight="1" x14ac:dyDescent="0.25">
      <c r="B6" s="605" t="s">
        <v>302</v>
      </c>
      <c r="C6" s="606"/>
      <c r="D6" s="606"/>
      <c r="E6" s="606"/>
      <c r="F6" s="606"/>
      <c r="G6" s="606"/>
      <c r="H6" s="606"/>
      <c r="I6" s="606"/>
      <c r="J6" s="606"/>
      <c r="K6" s="606"/>
      <c r="L6" s="607"/>
    </row>
    <row r="7" spans="1:12" ht="30" customHeight="1" x14ac:dyDescent="0.25">
      <c r="B7" s="256" t="s">
        <v>37</v>
      </c>
      <c r="C7" s="256">
        <v>2015</v>
      </c>
      <c r="D7" s="256">
        <v>2016</v>
      </c>
      <c r="E7" s="256">
        <v>2017</v>
      </c>
      <c r="F7" s="256">
        <v>2018</v>
      </c>
      <c r="G7" s="256">
        <v>2019</v>
      </c>
      <c r="H7" s="256">
        <v>2020</v>
      </c>
      <c r="I7" s="256">
        <v>2021</v>
      </c>
      <c r="J7" s="256">
        <v>2022</v>
      </c>
      <c r="K7" s="256">
        <v>2023</v>
      </c>
      <c r="L7" s="256">
        <v>2024</v>
      </c>
    </row>
    <row r="8" spans="1:12" ht="30" customHeight="1" x14ac:dyDescent="0.25">
      <c r="B8" s="180" t="s">
        <v>5</v>
      </c>
      <c r="C8" s="180">
        <v>0</v>
      </c>
      <c r="D8" s="180">
        <v>0</v>
      </c>
      <c r="E8" s="180">
        <v>0</v>
      </c>
      <c r="F8" s="180">
        <v>0</v>
      </c>
      <c r="G8" s="180">
        <v>0</v>
      </c>
      <c r="H8" s="180">
        <v>0</v>
      </c>
      <c r="I8" s="180">
        <v>1</v>
      </c>
      <c r="J8" s="180">
        <v>0</v>
      </c>
      <c r="K8" s="180">
        <v>1</v>
      </c>
      <c r="L8" s="180">
        <v>1</v>
      </c>
    </row>
    <row r="9" spans="1:12" s="1" customFormat="1" ht="30" customHeight="1" x14ac:dyDescent="0.2">
      <c r="A9" s="57" t="s">
        <v>15</v>
      </c>
      <c r="B9" s="180" t="s">
        <v>2</v>
      </c>
      <c r="C9" s="180">
        <v>1</v>
      </c>
      <c r="D9" s="180">
        <v>2</v>
      </c>
      <c r="E9" s="180">
        <v>4</v>
      </c>
      <c r="F9" s="180">
        <v>2</v>
      </c>
      <c r="G9" s="180">
        <v>0</v>
      </c>
      <c r="H9" s="180">
        <v>0</v>
      </c>
      <c r="I9" s="180">
        <v>0</v>
      </c>
      <c r="J9" s="180">
        <v>0</v>
      </c>
      <c r="K9" s="180">
        <v>0</v>
      </c>
      <c r="L9" s="180">
        <v>1</v>
      </c>
    </row>
    <row r="10" spans="1:12" s="1" customFormat="1" ht="30" customHeight="1" x14ac:dyDescent="0.2">
      <c r="A10" s="57"/>
      <c r="B10" s="180" t="s">
        <v>3</v>
      </c>
      <c r="C10" s="180">
        <v>2</v>
      </c>
      <c r="D10" s="180">
        <v>2</v>
      </c>
      <c r="E10" s="180">
        <v>1</v>
      </c>
      <c r="F10" s="180">
        <v>2</v>
      </c>
      <c r="G10" s="180">
        <v>3</v>
      </c>
      <c r="H10" s="180">
        <v>4</v>
      </c>
      <c r="I10" s="180">
        <v>1</v>
      </c>
      <c r="J10" s="180">
        <v>3</v>
      </c>
      <c r="K10" s="180">
        <v>4</v>
      </c>
      <c r="L10" s="180">
        <v>3</v>
      </c>
    </row>
    <row r="11" spans="1:12" s="1" customFormat="1" ht="30" customHeight="1" thickBot="1" x14ac:dyDescent="0.25">
      <c r="B11" s="196" t="s">
        <v>1</v>
      </c>
      <c r="C11" s="196">
        <v>3</v>
      </c>
      <c r="D11" s="196">
        <v>4</v>
      </c>
      <c r="E11" s="196">
        <v>5</v>
      </c>
      <c r="F11" s="196">
        <v>4</v>
      </c>
      <c r="G11" s="196">
        <f>SUM(G8:G10)</f>
        <v>3</v>
      </c>
      <c r="H11" s="196">
        <f>SUM(H8:H10)</f>
        <v>4</v>
      </c>
      <c r="I11" s="196">
        <v>2</v>
      </c>
      <c r="J11" s="196">
        <v>3</v>
      </c>
      <c r="K11" s="196">
        <v>5</v>
      </c>
      <c r="L11" s="196">
        <v>5</v>
      </c>
    </row>
    <row r="12" spans="1:12" s="1" customFormat="1" ht="30" customHeight="1" thickTop="1" x14ac:dyDescent="0.2">
      <c r="B12" s="202" t="s">
        <v>305</v>
      </c>
      <c r="C12" s="197" t="s">
        <v>38</v>
      </c>
      <c r="D12" s="197" t="s">
        <v>39</v>
      </c>
      <c r="E12" s="197" t="s">
        <v>40</v>
      </c>
      <c r="F12" s="197" t="s">
        <v>41</v>
      </c>
      <c r="G12" s="198">
        <v>240</v>
      </c>
      <c r="H12" s="198">
        <v>169</v>
      </c>
      <c r="I12" s="198">
        <v>208</v>
      </c>
      <c r="J12" s="198">
        <v>240</v>
      </c>
      <c r="K12" s="198">
        <v>299</v>
      </c>
      <c r="L12" s="198">
        <v>293</v>
      </c>
    </row>
    <row r="13" spans="1:12" s="1" customFormat="1" ht="30" customHeight="1" x14ac:dyDescent="0.2">
      <c r="B13" s="13" t="s">
        <v>139</v>
      </c>
      <c r="C13" s="14">
        <f t="shared" ref="C13:G13" si="0">C11/C12</f>
        <v>2.1739130434782608E-2</v>
      </c>
      <c r="D13" s="14">
        <f t="shared" si="0"/>
        <v>2.7397260273972601E-2</v>
      </c>
      <c r="E13" s="14">
        <f t="shared" si="0"/>
        <v>2.403846153846154E-2</v>
      </c>
      <c r="F13" s="14">
        <f t="shared" si="0"/>
        <v>1.8181818181818181E-2</v>
      </c>
      <c r="G13" s="14">
        <f t="shared" si="0"/>
        <v>1.2500000000000001E-2</v>
      </c>
      <c r="H13" s="14">
        <f t="shared" ref="H13" si="1">H11/H12</f>
        <v>2.3668639053254437E-2</v>
      </c>
      <c r="I13" s="14">
        <f t="shared" ref="I13:J13" si="2">I11/I12</f>
        <v>9.6153846153846159E-3</v>
      </c>
      <c r="J13" s="14">
        <f t="shared" si="2"/>
        <v>1.2500000000000001E-2</v>
      </c>
      <c r="K13" s="14">
        <f t="shared" ref="K13:L13" si="3">K11/K12</f>
        <v>1.6722408026755852E-2</v>
      </c>
      <c r="L13" s="14">
        <f t="shared" si="3"/>
        <v>1.7064846416382253E-2</v>
      </c>
    </row>
    <row r="14" spans="1:12" s="1" customFormat="1" ht="22.5" customHeight="1" x14ac:dyDescent="0.25">
      <c r="B14" s="1" t="s">
        <v>14</v>
      </c>
      <c r="L14"/>
    </row>
    <row r="16" spans="1:12" x14ac:dyDescent="0.25">
      <c r="J16" t="s">
        <v>15</v>
      </c>
    </row>
    <row r="20" spans="6:6" x14ac:dyDescent="0.25">
      <c r="F20" t="s">
        <v>15</v>
      </c>
    </row>
  </sheetData>
  <mergeCells count="4">
    <mergeCell ref="B4:K4"/>
    <mergeCell ref="B3:K3"/>
    <mergeCell ref="B2:K2"/>
    <mergeCell ref="B6:L6"/>
  </mergeCells>
  <pageMargins left="0.7" right="0.7" top="0.75" bottom="0.75" header="0.3" footer="0.3"/>
  <pageSetup paperSize="9" orientation="portrait" r:id="rId1"/>
  <ignoredErrors>
    <ignoredError sqref="C12:F12" numberStoredAsText="1"/>
    <ignoredError sqref="G11:H11" formulaRange="1"/>
  </ignoredError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L21"/>
  <sheetViews>
    <sheetView showGridLines="0" workbookViewId="0">
      <selection activeCell="H17" sqref="H17"/>
    </sheetView>
  </sheetViews>
  <sheetFormatPr defaultRowHeight="15" x14ac:dyDescent="0.25"/>
  <cols>
    <col min="1" max="1" width="10.5703125" customWidth="1"/>
    <col min="2" max="2" width="31.28515625" customWidth="1"/>
    <col min="3" max="3" width="10" customWidth="1"/>
    <col min="4" max="4" width="10.140625" customWidth="1"/>
    <col min="5" max="5" width="10" customWidth="1"/>
    <col min="6" max="7" width="9.85546875" customWidth="1"/>
  </cols>
  <sheetData>
    <row r="2" spans="2:12" s="1" customFormat="1" ht="18.75" customHeight="1" x14ac:dyDescent="0.2">
      <c r="B2" s="599" t="s">
        <v>445</v>
      </c>
      <c r="C2" s="599"/>
      <c r="D2" s="599"/>
      <c r="E2" s="599"/>
      <c r="F2" s="599"/>
      <c r="G2" s="599"/>
      <c r="H2" s="599"/>
      <c r="I2" s="599"/>
      <c r="J2" s="599"/>
      <c r="K2" s="599"/>
    </row>
    <row r="3" spans="2:12" s="1" customFormat="1" ht="19.5" customHeight="1" x14ac:dyDescent="0.2">
      <c r="B3" s="599" t="s">
        <v>634</v>
      </c>
      <c r="C3" s="599"/>
      <c r="D3" s="599"/>
      <c r="E3" s="599"/>
      <c r="F3" s="599"/>
      <c r="G3" s="599"/>
      <c r="H3" s="599"/>
      <c r="I3" s="599"/>
      <c r="J3" s="599"/>
      <c r="K3" s="599"/>
    </row>
    <row r="4" spans="2:12" s="1" customFormat="1" ht="39.950000000000003" customHeight="1" x14ac:dyDescent="0.2">
      <c r="B4" s="681" t="s">
        <v>449</v>
      </c>
      <c r="C4" s="681"/>
      <c r="D4" s="681"/>
      <c r="E4" s="681"/>
      <c r="F4" s="681"/>
      <c r="G4" s="681"/>
      <c r="H4" s="681"/>
      <c r="I4" s="681"/>
      <c r="J4" s="681"/>
      <c r="K4" s="681"/>
    </row>
    <row r="5" spans="2:12" s="1" customFormat="1" ht="6.75" customHeight="1" x14ac:dyDescent="0.25">
      <c r="B5" s="21"/>
    </row>
    <row r="6" spans="2:12" s="1" customFormat="1" ht="30" customHeight="1" x14ac:dyDescent="0.2">
      <c r="B6" s="605" t="s">
        <v>302</v>
      </c>
      <c r="C6" s="606"/>
      <c r="D6" s="606"/>
      <c r="E6" s="606"/>
      <c r="F6" s="606"/>
      <c r="G6" s="606"/>
      <c r="H6" s="606"/>
      <c r="I6" s="606"/>
      <c r="J6" s="606"/>
      <c r="K6" s="606"/>
      <c r="L6" s="607"/>
    </row>
    <row r="7" spans="2:12" s="1" customFormat="1" ht="30" customHeight="1" x14ac:dyDescent="0.2">
      <c r="B7" s="256" t="s">
        <v>36</v>
      </c>
      <c r="C7" s="256">
        <v>2015</v>
      </c>
      <c r="D7" s="256">
        <v>2016</v>
      </c>
      <c r="E7" s="256">
        <v>2017</v>
      </c>
      <c r="F7" s="256">
        <v>2018</v>
      </c>
      <c r="G7" s="256">
        <v>2019</v>
      </c>
      <c r="H7" s="256">
        <v>2020</v>
      </c>
      <c r="I7" s="256">
        <v>2021</v>
      </c>
      <c r="J7" s="256">
        <v>2022</v>
      </c>
      <c r="K7" s="256">
        <v>2023</v>
      </c>
      <c r="L7" s="256">
        <v>2024</v>
      </c>
    </row>
    <row r="8" spans="2:12" s="1" customFormat="1" ht="30" customHeight="1" x14ac:dyDescent="0.2">
      <c r="B8" s="13" t="s">
        <v>303</v>
      </c>
      <c r="C8" s="180">
        <v>0</v>
      </c>
      <c r="D8" s="180">
        <v>2</v>
      </c>
      <c r="E8" s="180">
        <v>0</v>
      </c>
      <c r="F8" s="180">
        <v>0</v>
      </c>
      <c r="G8" s="180">
        <v>1</v>
      </c>
      <c r="H8" s="180">
        <v>1</v>
      </c>
      <c r="I8" s="180">
        <v>0</v>
      </c>
      <c r="J8" s="180">
        <v>0</v>
      </c>
      <c r="K8" s="180">
        <v>1</v>
      </c>
      <c r="L8" s="180">
        <v>0</v>
      </c>
    </row>
    <row r="9" spans="2:12" ht="30" customHeight="1" x14ac:dyDescent="0.25">
      <c r="B9" s="13" t="s">
        <v>140</v>
      </c>
      <c r="C9" s="180">
        <v>0</v>
      </c>
      <c r="D9" s="180">
        <v>0</v>
      </c>
      <c r="E9" s="180">
        <v>0</v>
      </c>
      <c r="F9" s="180">
        <v>0</v>
      </c>
      <c r="G9" s="180">
        <v>0</v>
      </c>
      <c r="H9" s="180">
        <v>3</v>
      </c>
      <c r="I9" s="180">
        <v>1</v>
      </c>
      <c r="J9" s="180">
        <v>0</v>
      </c>
      <c r="K9" s="180">
        <v>0</v>
      </c>
      <c r="L9" s="180">
        <v>0</v>
      </c>
    </row>
    <row r="10" spans="2:12" ht="30" customHeight="1" x14ac:dyDescent="0.25">
      <c r="B10" s="13" t="s">
        <v>141</v>
      </c>
      <c r="C10" s="180">
        <v>3</v>
      </c>
      <c r="D10" s="180">
        <v>2</v>
      </c>
      <c r="E10" s="180">
        <v>5</v>
      </c>
      <c r="F10" s="180">
        <v>4</v>
      </c>
      <c r="G10" s="180">
        <v>2</v>
      </c>
      <c r="H10" s="180">
        <v>0</v>
      </c>
      <c r="I10" s="180">
        <v>1</v>
      </c>
      <c r="J10" s="180">
        <v>3</v>
      </c>
      <c r="K10" s="180">
        <v>4</v>
      </c>
      <c r="L10" s="180">
        <v>5</v>
      </c>
    </row>
    <row r="11" spans="2:12" ht="30" customHeight="1" thickBot="1" x14ac:dyDescent="0.3">
      <c r="B11" s="196" t="s">
        <v>1</v>
      </c>
      <c r="C11" s="196">
        <v>3</v>
      </c>
      <c r="D11" s="196">
        <v>4</v>
      </c>
      <c r="E11" s="196">
        <v>5</v>
      </c>
      <c r="F11" s="196">
        <v>4</v>
      </c>
      <c r="G11" s="196">
        <v>3</v>
      </c>
      <c r="H11" s="196">
        <v>4</v>
      </c>
      <c r="I11" s="196">
        <v>2</v>
      </c>
      <c r="J11" s="196">
        <v>3</v>
      </c>
      <c r="K11" s="196">
        <v>5</v>
      </c>
      <c r="L11" s="196">
        <v>5</v>
      </c>
    </row>
    <row r="12" spans="2:12" ht="30" customHeight="1" thickTop="1" x14ac:dyDescent="0.25">
      <c r="B12" s="202" t="s">
        <v>305</v>
      </c>
      <c r="C12" s="197" t="s">
        <v>38</v>
      </c>
      <c r="D12" s="197" t="s">
        <v>39</v>
      </c>
      <c r="E12" s="197" t="s">
        <v>40</v>
      </c>
      <c r="F12" s="197" t="s">
        <v>41</v>
      </c>
      <c r="G12" s="198">
        <v>240</v>
      </c>
      <c r="H12" s="198">
        <v>169</v>
      </c>
      <c r="I12" s="198">
        <v>208</v>
      </c>
      <c r="J12" s="198">
        <v>240</v>
      </c>
      <c r="K12" s="198">
        <v>299</v>
      </c>
      <c r="L12" s="198">
        <v>293</v>
      </c>
    </row>
    <row r="13" spans="2:12" ht="30" customHeight="1" x14ac:dyDescent="0.25">
      <c r="B13" s="13" t="s">
        <v>18</v>
      </c>
      <c r="C13" s="14">
        <f t="shared" ref="C13:G13" si="0">C11/C12</f>
        <v>2.1739130434782608E-2</v>
      </c>
      <c r="D13" s="14">
        <f t="shared" si="0"/>
        <v>2.7397260273972601E-2</v>
      </c>
      <c r="E13" s="14">
        <f t="shared" si="0"/>
        <v>2.403846153846154E-2</v>
      </c>
      <c r="F13" s="14">
        <f t="shared" si="0"/>
        <v>1.8181818181818181E-2</v>
      </c>
      <c r="G13" s="14">
        <f t="shared" si="0"/>
        <v>1.2500000000000001E-2</v>
      </c>
      <c r="H13" s="14">
        <f t="shared" ref="H13" si="1">H11/H12</f>
        <v>2.3668639053254437E-2</v>
      </c>
      <c r="I13" s="14">
        <f t="shared" ref="I13:J13" si="2">I11/I12</f>
        <v>9.6153846153846159E-3</v>
      </c>
      <c r="J13" s="14">
        <f t="shared" si="2"/>
        <v>1.2500000000000001E-2</v>
      </c>
      <c r="K13" s="14">
        <f t="shared" ref="K13:L13" si="3">K11/K12</f>
        <v>1.6722408026755852E-2</v>
      </c>
      <c r="L13" s="14">
        <f t="shared" si="3"/>
        <v>1.7064846416382253E-2</v>
      </c>
    </row>
    <row r="14" spans="2:12" ht="21.75" customHeight="1" x14ac:dyDescent="0.25">
      <c r="B14" s="1" t="s">
        <v>14</v>
      </c>
    </row>
    <row r="21" spans="6:6" x14ac:dyDescent="0.25">
      <c r="F21" t="s">
        <v>15</v>
      </c>
    </row>
  </sheetData>
  <mergeCells count="4">
    <mergeCell ref="B4:K4"/>
    <mergeCell ref="B3:K3"/>
    <mergeCell ref="B2:K2"/>
    <mergeCell ref="B6:L6"/>
  </mergeCells>
  <pageMargins left="0.7" right="0.7" top="0.75" bottom="0.75" header="0.3" footer="0.3"/>
  <ignoredErrors>
    <ignoredError sqref="C12:F12" numberStoredAsText="1"/>
  </ignoredErrors>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F19"/>
  <sheetViews>
    <sheetView showGridLines="0" topLeftCell="A4" workbookViewId="0">
      <selection activeCell="I18" sqref="I18"/>
    </sheetView>
  </sheetViews>
  <sheetFormatPr defaultRowHeight="15" x14ac:dyDescent="0.25"/>
  <cols>
    <col min="1" max="1" width="10.7109375" customWidth="1"/>
    <col min="2" max="2" width="10.42578125" customWidth="1"/>
    <col min="3" max="3" width="15.7109375" customWidth="1"/>
    <col min="4" max="4" width="15.85546875" customWidth="1"/>
    <col min="5" max="5" width="16.28515625" customWidth="1"/>
    <col min="6" max="6" width="13.85546875" customWidth="1"/>
  </cols>
  <sheetData>
    <row r="1" spans="2:6" s="1" customFormat="1" ht="22.5" customHeight="1" x14ac:dyDescent="0.25">
      <c r="C1"/>
    </row>
    <row r="2" spans="2:6" s="1" customFormat="1" ht="20.25" customHeight="1" x14ac:dyDescent="0.2">
      <c r="B2" s="599" t="s">
        <v>445</v>
      </c>
      <c r="C2" s="599"/>
      <c r="D2" s="599"/>
      <c r="E2" s="599"/>
      <c r="F2" s="599"/>
    </row>
    <row r="3" spans="2:6" s="1" customFormat="1" ht="18.75" customHeight="1" x14ac:dyDescent="0.2">
      <c r="B3" s="599" t="s">
        <v>634</v>
      </c>
      <c r="C3" s="599"/>
      <c r="D3" s="599"/>
      <c r="E3" s="599"/>
      <c r="F3" s="599"/>
    </row>
    <row r="4" spans="2:6" s="1" customFormat="1" ht="24.75" customHeight="1" x14ac:dyDescent="0.25">
      <c r="B4" s="659" t="s">
        <v>450</v>
      </c>
      <c r="C4" s="659"/>
      <c r="D4" s="659"/>
      <c r="E4" s="659"/>
      <c r="F4" s="659"/>
    </row>
    <row r="5" spans="2:6" s="1" customFormat="1" ht="6.75" customHeight="1" x14ac:dyDescent="0.25">
      <c r="B5"/>
      <c r="C5"/>
    </row>
    <row r="6" spans="2:6" s="1" customFormat="1" ht="30" customHeight="1" x14ac:dyDescent="0.2">
      <c r="B6" s="656" t="s">
        <v>302</v>
      </c>
      <c r="C6" s="657"/>
      <c r="D6" s="657"/>
      <c r="E6" s="657"/>
      <c r="F6" s="658"/>
    </row>
    <row r="7" spans="2:6" s="1" customFormat="1" ht="30" customHeight="1" x14ac:dyDescent="0.2">
      <c r="B7" s="660" t="s">
        <v>7</v>
      </c>
      <c r="C7" s="662" t="s">
        <v>799</v>
      </c>
      <c r="D7" s="663"/>
      <c r="E7" s="664"/>
      <c r="F7" s="665" t="s">
        <v>66</v>
      </c>
    </row>
    <row r="8" spans="2:6" s="1" customFormat="1" ht="30" customHeight="1" thickBot="1" x14ac:dyDescent="0.25">
      <c r="B8" s="661"/>
      <c r="C8" s="235" t="s">
        <v>58</v>
      </c>
      <c r="D8" s="236" t="s">
        <v>59</v>
      </c>
      <c r="E8" s="237" t="s">
        <v>60</v>
      </c>
      <c r="F8" s="666"/>
    </row>
    <row r="9" spans="2:6" ht="30" customHeight="1" thickTop="1" x14ac:dyDescent="0.25">
      <c r="B9" s="238">
        <v>2015</v>
      </c>
      <c r="C9" s="249">
        <v>1</v>
      </c>
      <c r="D9" s="250">
        <v>0</v>
      </c>
      <c r="E9" s="251">
        <v>2</v>
      </c>
      <c r="F9" s="241" t="s">
        <v>61</v>
      </c>
    </row>
    <row r="10" spans="2:6" ht="30" customHeight="1" x14ac:dyDescent="0.25">
      <c r="B10" s="242">
        <v>2016</v>
      </c>
      <c r="C10" s="239">
        <v>2</v>
      </c>
      <c r="D10" s="226">
        <v>0</v>
      </c>
      <c r="E10" s="240">
        <v>2</v>
      </c>
      <c r="F10" s="243" t="s">
        <v>62</v>
      </c>
    </row>
    <row r="11" spans="2:6" ht="30" customHeight="1" x14ac:dyDescent="0.25">
      <c r="B11" s="242">
        <v>2017</v>
      </c>
      <c r="C11" s="239">
        <v>2</v>
      </c>
      <c r="D11" s="226">
        <v>0</v>
      </c>
      <c r="E11" s="240">
        <v>3</v>
      </c>
      <c r="F11" s="243" t="s">
        <v>63</v>
      </c>
    </row>
    <row r="12" spans="2:6" ht="30" customHeight="1" x14ac:dyDescent="0.25">
      <c r="B12" s="242">
        <v>2018</v>
      </c>
      <c r="C12" s="239">
        <v>2</v>
      </c>
      <c r="D12" s="226">
        <v>0</v>
      </c>
      <c r="E12" s="240">
        <v>2</v>
      </c>
      <c r="F12" s="243" t="s">
        <v>64</v>
      </c>
    </row>
    <row r="13" spans="2:6" ht="30" customHeight="1" x14ac:dyDescent="0.25">
      <c r="B13" s="242">
        <v>2019</v>
      </c>
      <c r="C13" s="244">
        <v>2</v>
      </c>
      <c r="D13" s="13">
        <v>0</v>
      </c>
      <c r="E13" s="245">
        <v>1</v>
      </c>
      <c r="F13" s="243" t="s">
        <v>65</v>
      </c>
    </row>
    <row r="14" spans="2:6" ht="30" customHeight="1" x14ac:dyDescent="0.25">
      <c r="B14" s="242">
        <v>2020</v>
      </c>
      <c r="C14" s="244">
        <v>0</v>
      </c>
      <c r="D14" s="13">
        <v>3</v>
      </c>
      <c r="E14" s="245">
        <v>1</v>
      </c>
      <c r="F14" s="243" t="s">
        <v>277</v>
      </c>
    </row>
    <row r="15" spans="2:6" ht="30" customHeight="1" x14ac:dyDescent="0.25">
      <c r="B15" s="242">
        <v>2021</v>
      </c>
      <c r="C15" s="244">
        <v>2</v>
      </c>
      <c r="D15" s="13">
        <v>0</v>
      </c>
      <c r="E15" s="245">
        <v>0</v>
      </c>
      <c r="F15" s="243" t="s">
        <v>691</v>
      </c>
    </row>
    <row r="16" spans="2:6" ht="30" customHeight="1" x14ac:dyDescent="0.25">
      <c r="B16" s="242">
        <v>2022</v>
      </c>
      <c r="C16" s="244">
        <v>2</v>
      </c>
      <c r="D16" s="13">
        <v>0</v>
      </c>
      <c r="E16" s="245">
        <v>1</v>
      </c>
      <c r="F16" s="243" t="s">
        <v>65</v>
      </c>
    </row>
    <row r="17" spans="2:6" ht="30" customHeight="1" x14ac:dyDescent="0.25">
      <c r="B17" s="242">
        <v>2023</v>
      </c>
      <c r="C17" s="244">
        <v>2</v>
      </c>
      <c r="D17" s="13">
        <v>1</v>
      </c>
      <c r="E17" s="245">
        <v>2</v>
      </c>
      <c r="F17" s="243" t="s">
        <v>763</v>
      </c>
    </row>
    <row r="18" spans="2:6" ht="30" customHeight="1" x14ac:dyDescent="0.25">
      <c r="B18" s="242">
        <v>2024</v>
      </c>
      <c r="C18" s="244">
        <v>1</v>
      </c>
      <c r="D18" s="13">
        <v>0</v>
      </c>
      <c r="E18" s="245">
        <v>4</v>
      </c>
      <c r="F18" s="243" t="s">
        <v>841</v>
      </c>
    </row>
    <row r="19" spans="2:6" x14ac:dyDescent="0.25">
      <c r="B19" s="1" t="s">
        <v>14</v>
      </c>
    </row>
  </sheetData>
  <mergeCells count="7">
    <mergeCell ref="B2:F2"/>
    <mergeCell ref="B6:F6"/>
    <mergeCell ref="B7:B8"/>
    <mergeCell ref="C7:E7"/>
    <mergeCell ref="F7:F8"/>
    <mergeCell ref="B4:F4"/>
    <mergeCell ref="B3:F3"/>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1:L15"/>
  <sheetViews>
    <sheetView showGridLines="0" workbookViewId="0">
      <selection activeCell="L17" sqref="L17"/>
    </sheetView>
  </sheetViews>
  <sheetFormatPr defaultRowHeight="15" x14ac:dyDescent="0.25"/>
  <cols>
    <col min="1" max="1" width="10.7109375" customWidth="1"/>
    <col min="2" max="2" width="31.7109375" customWidth="1"/>
  </cols>
  <sheetData>
    <row r="1" spans="2:12" ht="23.25" customHeight="1" x14ac:dyDescent="0.25"/>
    <row r="2" spans="2:12" ht="19.5" customHeight="1" x14ac:dyDescent="0.25">
      <c r="B2" s="599" t="s">
        <v>445</v>
      </c>
      <c r="C2" s="599"/>
      <c r="D2" s="599"/>
      <c r="E2" s="599"/>
      <c r="F2" s="599"/>
      <c r="G2" s="599"/>
      <c r="H2" s="599"/>
      <c r="I2" s="599"/>
      <c r="J2" s="599"/>
      <c r="K2" s="599"/>
    </row>
    <row r="3" spans="2:12" ht="15" customHeight="1" x14ac:dyDescent="0.25">
      <c r="B3" s="599" t="s">
        <v>635</v>
      </c>
      <c r="C3" s="599"/>
      <c r="D3" s="599"/>
      <c r="E3" s="599"/>
      <c r="F3" s="599"/>
      <c r="G3" s="599"/>
      <c r="H3" s="599"/>
      <c r="I3" s="599"/>
      <c r="J3" s="599"/>
      <c r="K3" s="599"/>
    </row>
    <row r="4" spans="2:12" ht="21.75" customHeight="1" x14ac:dyDescent="0.25">
      <c r="B4" s="659" t="s">
        <v>451</v>
      </c>
      <c r="C4" s="659"/>
      <c r="D4" s="659"/>
      <c r="E4" s="659"/>
      <c r="F4" s="659"/>
      <c r="G4" s="659"/>
      <c r="H4" s="659"/>
      <c r="I4" s="659"/>
      <c r="J4" s="659"/>
      <c r="K4" s="659"/>
    </row>
    <row r="5" spans="2:12" ht="7.5" customHeight="1" x14ac:dyDescent="0.3">
      <c r="B5" s="26"/>
      <c r="C5" s="26"/>
      <c r="D5" s="26"/>
      <c r="E5" s="26"/>
      <c r="F5" s="26"/>
      <c r="G5" s="26"/>
    </row>
    <row r="6" spans="2:12" ht="30" customHeight="1" x14ac:dyDescent="0.25">
      <c r="B6" s="605" t="s">
        <v>306</v>
      </c>
      <c r="C6" s="606"/>
      <c r="D6" s="606"/>
      <c r="E6" s="606"/>
      <c r="F6" s="606"/>
      <c r="G6" s="606"/>
      <c r="H6" s="606"/>
      <c r="I6" s="606"/>
      <c r="J6" s="606"/>
      <c r="K6" s="606"/>
      <c r="L6" s="607"/>
    </row>
    <row r="7" spans="2:12" ht="30" customHeight="1" x14ac:dyDescent="0.25">
      <c r="B7" s="256" t="s">
        <v>37</v>
      </c>
      <c r="C7" s="256">
        <v>2015</v>
      </c>
      <c r="D7" s="256">
        <v>2016</v>
      </c>
      <c r="E7" s="256">
        <v>2017</v>
      </c>
      <c r="F7" s="256">
        <v>2018</v>
      </c>
      <c r="G7" s="256">
        <v>2019</v>
      </c>
      <c r="H7" s="256">
        <v>2020</v>
      </c>
      <c r="I7" s="256">
        <v>2021</v>
      </c>
      <c r="J7" s="256">
        <v>2022</v>
      </c>
      <c r="K7" s="256">
        <v>2023</v>
      </c>
      <c r="L7" s="256">
        <v>2024</v>
      </c>
    </row>
    <row r="8" spans="2:12" ht="30" customHeight="1" x14ac:dyDescent="0.25">
      <c r="B8" s="258" t="s">
        <v>5</v>
      </c>
      <c r="C8" s="149">
        <v>4</v>
      </c>
      <c r="D8" s="149">
        <v>4</v>
      </c>
      <c r="E8" s="149">
        <v>2</v>
      </c>
      <c r="F8" s="149">
        <v>10</v>
      </c>
      <c r="G8" s="149">
        <v>6</v>
      </c>
      <c r="H8" s="149">
        <v>1</v>
      </c>
      <c r="I8" s="149">
        <v>4</v>
      </c>
      <c r="J8" s="149">
        <v>3</v>
      </c>
      <c r="K8" s="149">
        <v>6</v>
      </c>
      <c r="L8" s="149">
        <v>4</v>
      </c>
    </row>
    <row r="9" spans="2:12" ht="30" customHeight="1" x14ac:dyDescent="0.25">
      <c r="B9" s="258" t="s">
        <v>2</v>
      </c>
      <c r="C9" s="149">
        <v>8</v>
      </c>
      <c r="D9" s="149">
        <v>16</v>
      </c>
      <c r="E9" s="149">
        <v>20</v>
      </c>
      <c r="F9" s="149">
        <v>10</v>
      </c>
      <c r="G9" s="149">
        <v>15</v>
      </c>
      <c r="H9" s="149">
        <v>14</v>
      </c>
      <c r="I9" s="149">
        <v>20</v>
      </c>
      <c r="J9" s="149">
        <v>19</v>
      </c>
      <c r="K9" s="149">
        <v>33</v>
      </c>
      <c r="L9" s="149">
        <v>45</v>
      </c>
    </row>
    <row r="10" spans="2:12" ht="30" customHeight="1" x14ac:dyDescent="0.25">
      <c r="B10" s="258" t="s">
        <v>3</v>
      </c>
      <c r="C10" s="149">
        <v>1</v>
      </c>
      <c r="D10" s="149">
        <v>3</v>
      </c>
      <c r="E10" s="149">
        <v>2</v>
      </c>
      <c r="F10" s="149">
        <v>3</v>
      </c>
      <c r="G10" s="149">
        <v>6</v>
      </c>
      <c r="H10" s="149">
        <v>2</v>
      </c>
      <c r="I10" s="149">
        <v>1</v>
      </c>
      <c r="J10" s="149">
        <v>1</v>
      </c>
      <c r="K10" s="149">
        <v>8</v>
      </c>
      <c r="L10" s="149">
        <v>4</v>
      </c>
    </row>
    <row r="11" spans="2:12" ht="30" customHeight="1" thickBot="1" x14ac:dyDescent="0.3">
      <c r="B11" s="257" t="s">
        <v>1</v>
      </c>
      <c r="C11" s="257">
        <v>13</v>
      </c>
      <c r="D11" s="257">
        <v>23</v>
      </c>
      <c r="E11" s="257">
        <v>24</v>
      </c>
      <c r="F11" s="257">
        <v>23</v>
      </c>
      <c r="G11" s="257">
        <v>27</v>
      </c>
      <c r="H11" s="257">
        <v>17</v>
      </c>
      <c r="I11" s="257">
        <v>25</v>
      </c>
      <c r="J11" s="257">
        <v>23</v>
      </c>
      <c r="K11" s="257">
        <v>47</v>
      </c>
      <c r="L11" s="257">
        <v>53</v>
      </c>
    </row>
    <row r="12" spans="2:12" ht="30" customHeight="1" thickTop="1" x14ac:dyDescent="0.25">
      <c r="B12" s="146" t="s">
        <v>304</v>
      </c>
      <c r="C12" s="197" t="s">
        <v>38</v>
      </c>
      <c r="D12" s="197" t="s">
        <v>39</v>
      </c>
      <c r="E12" s="197" t="s">
        <v>40</v>
      </c>
      <c r="F12" s="197" t="s">
        <v>41</v>
      </c>
      <c r="G12" s="198">
        <v>240</v>
      </c>
      <c r="H12" s="198">
        <v>169</v>
      </c>
      <c r="I12" s="198">
        <v>208</v>
      </c>
      <c r="J12" s="198">
        <v>240</v>
      </c>
      <c r="K12" s="198">
        <v>299</v>
      </c>
      <c r="L12" s="198">
        <v>293</v>
      </c>
    </row>
    <row r="13" spans="2:12" ht="30" customHeight="1" x14ac:dyDescent="0.25">
      <c r="B13" s="9" t="s">
        <v>18</v>
      </c>
      <c r="C13" s="14">
        <f t="shared" ref="C13:G13" si="0">C11/C12</f>
        <v>9.420289855072464E-2</v>
      </c>
      <c r="D13" s="14">
        <f t="shared" si="0"/>
        <v>0.15753424657534246</v>
      </c>
      <c r="E13" s="14">
        <f t="shared" si="0"/>
        <v>0.11538461538461539</v>
      </c>
      <c r="F13" s="14">
        <f t="shared" si="0"/>
        <v>0.10454545454545454</v>
      </c>
      <c r="G13" s="14">
        <f t="shared" si="0"/>
        <v>0.1125</v>
      </c>
      <c r="H13" s="14">
        <f t="shared" ref="H13" si="1">H11/H12</f>
        <v>0.10059171597633136</v>
      </c>
      <c r="I13" s="14">
        <f t="shared" ref="I13:J13" si="2">I11/I12</f>
        <v>0.1201923076923077</v>
      </c>
      <c r="J13" s="14">
        <f t="shared" si="2"/>
        <v>9.583333333333334E-2</v>
      </c>
      <c r="K13" s="14">
        <f t="shared" ref="K13:L13" si="3">K11/K12</f>
        <v>0.15719063545150502</v>
      </c>
      <c r="L13" s="14">
        <f t="shared" si="3"/>
        <v>0.18088737201365188</v>
      </c>
    </row>
    <row r="14" spans="2:12" x14ac:dyDescent="0.25">
      <c r="B14" s="1" t="s">
        <v>14</v>
      </c>
      <c r="C14" s="1"/>
      <c r="D14" s="1"/>
      <c r="E14" s="1"/>
      <c r="F14" s="1"/>
      <c r="G14" s="1"/>
    </row>
    <row r="15" spans="2:12" x14ac:dyDescent="0.25">
      <c r="B15" s="19"/>
      <c r="C15" s="1"/>
      <c r="D15" s="1"/>
      <c r="E15" s="1"/>
      <c r="F15" s="1"/>
      <c r="G15" s="1"/>
    </row>
  </sheetData>
  <mergeCells count="4">
    <mergeCell ref="B4:K4"/>
    <mergeCell ref="B3:K3"/>
    <mergeCell ref="B2:K2"/>
    <mergeCell ref="B6:L6"/>
  </mergeCells>
  <pageMargins left="0.7" right="0.7" top="0.75" bottom="0.75" header="0.3" footer="0.3"/>
  <pageSetup paperSize="9" orientation="portrait" r:id="rId1"/>
  <ignoredErrors>
    <ignoredError sqref="C12:F12" numberStoredAsText="1"/>
  </ignoredError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L21"/>
  <sheetViews>
    <sheetView showGridLines="0" workbookViewId="0">
      <selection activeCell="M15" sqref="M15"/>
    </sheetView>
  </sheetViews>
  <sheetFormatPr defaultColWidth="9.140625" defaultRowHeight="15" x14ac:dyDescent="0.25"/>
  <cols>
    <col min="1" max="1" width="10.5703125" customWidth="1"/>
    <col min="2" max="2" width="32.140625" customWidth="1"/>
    <col min="3" max="11" width="7.7109375" customWidth="1"/>
    <col min="12" max="12" width="7.140625" customWidth="1"/>
  </cols>
  <sheetData>
    <row r="1" spans="2:12" ht="23.25" customHeight="1" x14ac:dyDescent="0.25"/>
    <row r="2" spans="2:12" ht="21" customHeight="1" x14ac:dyDescent="0.25">
      <c r="B2" s="599" t="s">
        <v>445</v>
      </c>
      <c r="C2" s="599"/>
      <c r="D2" s="599"/>
      <c r="E2" s="599"/>
      <c r="F2" s="599"/>
      <c r="G2" s="599"/>
      <c r="H2" s="599"/>
      <c r="I2" s="599"/>
      <c r="J2" s="599"/>
      <c r="K2" s="599"/>
    </row>
    <row r="3" spans="2:12" ht="21" customHeight="1" x14ac:dyDescent="0.25">
      <c r="B3" s="599" t="s">
        <v>636</v>
      </c>
      <c r="C3" s="599"/>
      <c r="D3" s="599"/>
      <c r="E3" s="599"/>
      <c r="F3" s="599"/>
      <c r="G3" s="599"/>
      <c r="H3" s="599"/>
      <c r="I3" s="599"/>
      <c r="J3" s="599"/>
      <c r="K3" s="599"/>
    </row>
    <row r="4" spans="2:12" ht="22.5" customHeight="1" x14ac:dyDescent="0.25">
      <c r="B4" s="681" t="s">
        <v>452</v>
      </c>
      <c r="C4" s="681"/>
      <c r="D4" s="681"/>
      <c r="E4" s="681"/>
      <c r="F4" s="681"/>
      <c r="G4" s="681"/>
      <c r="H4" s="681"/>
      <c r="I4" s="681"/>
      <c r="J4" s="681"/>
      <c r="K4" s="681"/>
      <c r="L4" s="17"/>
    </row>
    <row r="5" spans="2:12" ht="7.5" customHeight="1" x14ac:dyDescent="0.25">
      <c r="B5" s="21"/>
      <c r="C5" s="1"/>
      <c r="D5" s="1"/>
      <c r="E5" s="1"/>
      <c r="F5" s="1"/>
      <c r="G5" s="1"/>
    </row>
    <row r="6" spans="2:12" ht="30" customHeight="1" x14ac:dyDescent="0.25">
      <c r="B6" s="605" t="s">
        <v>306</v>
      </c>
      <c r="C6" s="606"/>
      <c r="D6" s="606"/>
      <c r="E6" s="606"/>
      <c r="F6" s="606"/>
      <c r="G6" s="606"/>
      <c r="H6" s="606"/>
      <c r="I6" s="606"/>
      <c r="J6" s="606"/>
      <c r="K6" s="606"/>
      <c r="L6" s="607"/>
    </row>
    <row r="7" spans="2:12" ht="30" customHeight="1" x14ac:dyDescent="0.25">
      <c r="B7" s="256" t="s">
        <v>36</v>
      </c>
      <c r="C7" s="256">
        <v>2015</v>
      </c>
      <c r="D7" s="256">
        <v>2016</v>
      </c>
      <c r="E7" s="256">
        <v>2017</v>
      </c>
      <c r="F7" s="256">
        <v>2018</v>
      </c>
      <c r="G7" s="256">
        <v>2019</v>
      </c>
      <c r="H7" s="256">
        <v>2020</v>
      </c>
      <c r="I7" s="256">
        <v>2021</v>
      </c>
      <c r="J7" s="256">
        <v>2022</v>
      </c>
      <c r="K7" s="256">
        <v>2023</v>
      </c>
      <c r="L7" s="256">
        <v>2024</v>
      </c>
    </row>
    <row r="8" spans="2:12" ht="30" customHeight="1" x14ac:dyDescent="0.25">
      <c r="B8" s="9" t="s">
        <v>303</v>
      </c>
      <c r="C8" s="149">
        <v>1</v>
      </c>
      <c r="D8" s="149">
        <v>5</v>
      </c>
      <c r="E8" s="149">
        <v>6</v>
      </c>
      <c r="F8" s="149">
        <v>10</v>
      </c>
      <c r="G8" s="149">
        <v>8</v>
      </c>
      <c r="H8" s="149">
        <v>5</v>
      </c>
      <c r="I8" s="149">
        <v>13</v>
      </c>
      <c r="J8" s="149">
        <v>6</v>
      </c>
      <c r="K8" s="149">
        <v>7</v>
      </c>
      <c r="L8" s="149">
        <v>9</v>
      </c>
    </row>
    <row r="9" spans="2:12" ht="30" customHeight="1" x14ac:dyDescent="0.25">
      <c r="B9" s="9" t="s">
        <v>140</v>
      </c>
      <c r="C9" s="149">
        <v>7</v>
      </c>
      <c r="D9" s="149">
        <v>9</v>
      </c>
      <c r="E9" s="149">
        <v>7</v>
      </c>
      <c r="F9" s="149">
        <v>5</v>
      </c>
      <c r="G9" s="149">
        <v>6</v>
      </c>
      <c r="H9" s="149">
        <v>2</v>
      </c>
      <c r="I9" s="149">
        <v>6</v>
      </c>
      <c r="J9" s="149">
        <v>10</v>
      </c>
      <c r="K9" s="149">
        <v>20</v>
      </c>
      <c r="L9" s="149">
        <v>12</v>
      </c>
    </row>
    <row r="10" spans="2:12" ht="30" customHeight="1" x14ac:dyDescent="0.25">
      <c r="B10" s="9" t="s">
        <v>141</v>
      </c>
      <c r="C10" s="149">
        <v>5</v>
      </c>
      <c r="D10" s="149">
        <v>9</v>
      </c>
      <c r="E10" s="149">
        <v>11</v>
      </c>
      <c r="F10" s="149">
        <v>8</v>
      </c>
      <c r="G10" s="149">
        <v>13</v>
      </c>
      <c r="H10" s="149">
        <v>10</v>
      </c>
      <c r="I10" s="149">
        <v>6</v>
      </c>
      <c r="J10" s="149">
        <v>7</v>
      </c>
      <c r="K10" s="149">
        <v>20</v>
      </c>
      <c r="L10" s="149">
        <v>32</v>
      </c>
    </row>
    <row r="11" spans="2:12" ht="30" customHeight="1" thickBot="1" x14ac:dyDescent="0.3">
      <c r="B11" s="257" t="s">
        <v>1</v>
      </c>
      <c r="C11" s="257">
        <v>13</v>
      </c>
      <c r="D11" s="257">
        <v>23</v>
      </c>
      <c r="E11" s="257">
        <v>24</v>
      </c>
      <c r="F11" s="257">
        <v>23</v>
      </c>
      <c r="G11" s="257">
        <v>27</v>
      </c>
      <c r="H11" s="257">
        <v>17</v>
      </c>
      <c r="I11" s="257">
        <v>25</v>
      </c>
      <c r="J11" s="257">
        <v>23</v>
      </c>
      <c r="K11" s="257">
        <v>47</v>
      </c>
      <c r="L11" s="257">
        <v>53</v>
      </c>
    </row>
    <row r="12" spans="2:12" ht="30" customHeight="1" thickTop="1" x14ac:dyDescent="0.25">
      <c r="B12" s="146" t="s">
        <v>305</v>
      </c>
      <c r="C12" s="197" t="s">
        <v>38</v>
      </c>
      <c r="D12" s="197" t="s">
        <v>39</v>
      </c>
      <c r="E12" s="197" t="s">
        <v>40</v>
      </c>
      <c r="F12" s="197" t="s">
        <v>41</v>
      </c>
      <c r="G12" s="198">
        <v>240</v>
      </c>
      <c r="H12" s="198">
        <v>169</v>
      </c>
      <c r="I12" s="198">
        <v>208</v>
      </c>
      <c r="J12" s="198">
        <v>240</v>
      </c>
      <c r="K12" s="198">
        <v>299</v>
      </c>
      <c r="L12" s="198">
        <v>293</v>
      </c>
    </row>
    <row r="13" spans="2:12" ht="30" customHeight="1" x14ac:dyDescent="0.25">
      <c r="B13" s="9" t="s">
        <v>18</v>
      </c>
      <c r="C13" s="14">
        <f t="shared" ref="C13:G13" si="0">C11/C12</f>
        <v>9.420289855072464E-2</v>
      </c>
      <c r="D13" s="14">
        <f t="shared" si="0"/>
        <v>0.15753424657534246</v>
      </c>
      <c r="E13" s="14">
        <f t="shared" si="0"/>
        <v>0.11538461538461539</v>
      </c>
      <c r="F13" s="14">
        <f t="shared" si="0"/>
        <v>0.10454545454545454</v>
      </c>
      <c r="G13" s="14">
        <f t="shared" si="0"/>
        <v>0.1125</v>
      </c>
      <c r="H13" s="14">
        <f t="shared" ref="H13" si="1">H11/H12</f>
        <v>0.10059171597633136</v>
      </c>
      <c r="I13" s="14">
        <f t="shared" ref="I13:J13" si="2">I11/I12</f>
        <v>0.1201923076923077</v>
      </c>
      <c r="J13" s="14">
        <f t="shared" si="2"/>
        <v>9.583333333333334E-2</v>
      </c>
      <c r="K13" s="14">
        <f t="shared" ref="K13:L13" si="3">K11/K12</f>
        <v>0.15719063545150502</v>
      </c>
      <c r="L13" s="14">
        <f t="shared" si="3"/>
        <v>0.18088737201365188</v>
      </c>
    </row>
    <row r="14" spans="2:12" ht="20.25" customHeight="1" x14ac:dyDescent="0.25">
      <c r="B14" s="1" t="s">
        <v>14</v>
      </c>
    </row>
    <row r="21" spans="1:1" x14ac:dyDescent="0.25">
      <c r="A21" s="488"/>
    </row>
  </sheetData>
  <mergeCells count="4">
    <mergeCell ref="B4:K4"/>
    <mergeCell ref="B3:K3"/>
    <mergeCell ref="B2:K2"/>
    <mergeCell ref="B6:L6"/>
  </mergeCells>
  <pageMargins left="0.7" right="0.7" top="0.75" bottom="0.75" header="0.3" footer="0.3"/>
  <ignoredErrors>
    <ignoredError sqref="C12:F12" numberStoredAsText="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3"/>
  <dimension ref="B2:L15"/>
  <sheetViews>
    <sheetView showGridLines="0" workbookViewId="0">
      <selection activeCell="N8" sqref="N8"/>
    </sheetView>
  </sheetViews>
  <sheetFormatPr defaultRowHeight="15" x14ac:dyDescent="0.25"/>
  <cols>
    <col min="1" max="1" width="10.42578125" customWidth="1"/>
    <col min="2" max="2" width="23.28515625" customWidth="1"/>
    <col min="3" max="4" width="9.140625" customWidth="1"/>
  </cols>
  <sheetData>
    <row r="2" spans="2:12" ht="25.5" customHeight="1" x14ac:dyDescent="0.25">
      <c r="B2" s="599" t="s">
        <v>813</v>
      </c>
      <c r="C2" s="599"/>
      <c r="D2" s="599"/>
      <c r="E2" s="599"/>
      <c r="F2" s="599"/>
      <c r="G2" s="599"/>
      <c r="H2" s="599"/>
      <c r="I2" s="599"/>
      <c r="J2" s="599"/>
      <c r="K2" s="599"/>
    </row>
    <row r="3" spans="2:12" ht="25.5" customHeight="1" x14ac:dyDescent="0.25">
      <c r="B3" s="599" t="s">
        <v>631</v>
      </c>
      <c r="C3" s="599"/>
      <c r="D3" s="599"/>
      <c r="E3" s="599"/>
      <c r="F3" s="599"/>
      <c r="G3" s="599"/>
      <c r="H3" s="599"/>
      <c r="I3" s="599"/>
      <c r="J3" s="599"/>
      <c r="K3" s="599"/>
    </row>
    <row r="4" spans="2:12" ht="30" customHeight="1" x14ac:dyDescent="0.25">
      <c r="B4" s="598" t="s">
        <v>415</v>
      </c>
      <c r="C4" s="598"/>
      <c r="D4" s="598"/>
      <c r="E4" s="598"/>
      <c r="F4" s="598"/>
      <c r="G4" s="598"/>
      <c r="H4" s="598"/>
      <c r="I4" s="598"/>
      <c r="J4" s="598"/>
      <c r="K4" s="598"/>
    </row>
    <row r="5" spans="2:12" ht="9.75" customHeight="1" x14ac:dyDescent="0.25">
      <c r="B5" s="34"/>
      <c r="C5" s="34"/>
      <c r="D5" s="34"/>
      <c r="E5" s="55"/>
      <c r="F5" s="55"/>
      <c r="G5" s="55"/>
      <c r="H5" s="54"/>
      <c r="I5" s="54"/>
    </row>
    <row r="6" spans="2:12" ht="24.75" customHeight="1" x14ac:dyDescent="0.25">
      <c r="B6" s="602" t="s">
        <v>287</v>
      </c>
      <c r="C6" s="603"/>
      <c r="D6" s="603"/>
      <c r="E6" s="603"/>
      <c r="F6" s="603"/>
      <c r="G6" s="603"/>
      <c r="H6" s="603"/>
      <c r="I6" s="603"/>
      <c r="J6" s="603"/>
      <c r="K6" s="603"/>
      <c r="L6" s="604"/>
    </row>
    <row r="7" spans="2:12" ht="24.75" customHeight="1" x14ac:dyDescent="0.25">
      <c r="B7" s="28" t="s">
        <v>36</v>
      </c>
      <c r="C7" s="10">
        <v>2015</v>
      </c>
      <c r="D7" s="10">
        <v>2016</v>
      </c>
      <c r="E7" s="10">
        <v>2017</v>
      </c>
      <c r="F7" s="10">
        <v>2018</v>
      </c>
      <c r="G7" s="10">
        <v>2019</v>
      </c>
      <c r="H7" s="10">
        <v>2020</v>
      </c>
      <c r="I7" s="10">
        <v>2021</v>
      </c>
      <c r="J7" s="10">
        <v>2022</v>
      </c>
      <c r="K7" s="10">
        <v>2023</v>
      </c>
      <c r="L7" s="10">
        <v>2024</v>
      </c>
    </row>
    <row r="8" spans="2:12" ht="24.75" customHeight="1" x14ac:dyDescent="0.25">
      <c r="B8" s="9" t="s">
        <v>0</v>
      </c>
      <c r="C8" s="179">
        <v>9</v>
      </c>
      <c r="D8" s="9">
        <v>18</v>
      </c>
      <c r="E8" s="9">
        <v>22</v>
      </c>
      <c r="F8" s="9">
        <v>41</v>
      </c>
      <c r="G8" s="179">
        <v>46</v>
      </c>
      <c r="H8" s="179">
        <v>20</v>
      </c>
      <c r="I8" s="179">
        <v>24</v>
      </c>
      <c r="J8" s="179">
        <v>17</v>
      </c>
      <c r="K8" s="179">
        <v>24</v>
      </c>
      <c r="L8" s="179">
        <v>19</v>
      </c>
    </row>
    <row r="9" spans="2:12" ht="24.75" customHeight="1" x14ac:dyDescent="0.25">
      <c r="B9" s="9" t="s">
        <v>52</v>
      </c>
      <c r="C9" s="179">
        <v>96</v>
      </c>
      <c r="D9" s="9">
        <v>100</v>
      </c>
      <c r="E9" s="9">
        <v>149</v>
      </c>
      <c r="F9" s="9">
        <v>134</v>
      </c>
      <c r="G9" s="179">
        <v>161</v>
      </c>
      <c r="H9" s="179">
        <v>114</v>
      </c>
      <c r="I9" s="179">
        <v>137</v>
      </c>
      <c r="J9" s="179">
        <v>186</v>
      </c>
      <c r="K9" s="390">
        <v>218</v>
      </c>
      <c r="L9" s="390">
        <v>183</v>
      </c>
    </row>
    <row r="10" spans="2:12" ht="24.75" customHeight="1" x14ac:dyDescent="0.25">
      <c r="B10" s="9" t="s">
        <v>53</v>
      </c>
      <c r="C10" s="179">
        <v>33</v>
      </c>
      <c r="D10" s="9">
        <v>28</v>
      </c>
      <c r="E10" s="9">
        <v>37</v>
      </c>
      <c r="F10" s="9">
        <v>45</v>
      </c>
      <c r="G10" s="179">
        <v>33</v>
      </c>
      <c r="H10" s="179">
        <v>35</v>
      </c>
      <c r="I10" s="179">
        <v>47</v>
      </c>
      <c r="J10" s="179">
        <v>37</v>
      </c>
      <c r="K10" s="390">
        <v>57</v>
      </c>
      <c r="L10" s="390">
        <v>91</v>
      </c>
    </row>
    <row r="11" spans="2:12" ht="24.75" customHeight="1" x14ac:dyDescent="0.25">
      <c r="B11" s="176" t="s">
        <v>1</v>
      </c>
      <c r="C11" s="177">
        <v>138</v>
      </c>
      <c r="D11" s="178">
        <v>146</v>
      </c>
      <c r="E11" s="178">
        <v>208</v>
      </c>
      <c r="F11" s="178">
        <v>220</v>
      </c>
      <c r="G11" s="177">
        <v>240</v>
      </c>
      <c r="H11" s="177">
        <v>169</v>
      </c>
      <c r="I11" s="177">
        <v>208</v>
      </c>
      <c r="J11" s="177">
        <v>240</v>
      </c>
      <c r="K11" s="177">
        <v>299</v>
      </c>
      <c r="L11" s="177">
        <v>293</v>
      </c>
    </row>
    <row r="12" spans="2:12" x14ac:dyDescent="0.25">
      <c r="B12" s="56" t="s">
        <v>725</v>
      </c>
      <c r="C12" s="56"/>
      <c r="D12" s="56"/>
      <c r="E12" s="55"/>
      <c r="F12" s="55"/>
      <c r="G12" s="55"/>
      <c r="H12" s="54"/>
      <c r="I12" s="54"/>
    </row>
    <row r="13" spans="2:12" x14ac:dyDescent="0.25">
      <c r="B13" s="55"/>
      <c r="C13" s="55"/>
      <c r="D13" s="55"/>
      <c r="E13" s="55"/>
      <c r="F13" s="55"/>
      <c r="G13" s="55"/>
      <c r="H13" s="54"/>
      <c r="I13" s="54"/>
    </row>
    <row r="15" spans="2:12" x14ac:dyDescent="0.25">
      <c r="G15" t="s">
        <v>15</v>
      </c>
    </row>
  </sheetData>
  <mergeCells count="4">
    <mergeCell ref="B2:K2"/>
    <mergeCell ref="B3:K3"/>
    <mergeCell ref="B4:K4"/>
    <mergeCell ref="B6:L6"/>
  </mergeCell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2:H31"/>
  <sheetViews>
    <sheetView showGridLines="0" topLeftCell="A4" workbookViewId="0">
      <selection activeCell="I18" sqref="I18"/>
    </sheetView>
  </sheetViews>
  <sheetFormatPr defaultRowHeight="15" x14ac:dyDescent="0.25"/>
  <cols>
    <col min="1" max="1" width="10.42578125" customWidth="1"/>
    <col min="2" max="2" width="10.140625" customWidth="1"/>
    <col min="3" max="3" width="15.42578125" customWidth="1"/>
    <col min="4" max="5" width="16" customWidth="1"/>
    <col min="6" max="6" width="16.7109375" customWidth="1"/>
    <col min="7" max="7" width="8.85546875" customWidth="1"/>
    <col min="8" max="8" width="11.140625" customWidth="1"/>
  </cols>
  <sheetData>
    <row r="2" spans="2:8" ht="21.75" customHeight="1" x14ac:dyDescent="0.25">
      <c r="B2" s="599" t="s">
        <v>445</v>
      </c>
      <c r="C2" s="599"/>
      <c r="D2" s="599"/>
      <c r="E2" s="599"/>
      <c r="F2" s="599"/>
    </row>
    <row r="3" spans="2:8" ht="26.25" customHeight="1" x14ac:dyDescent="0.25">
      <c r="B3" s="599" t="s">
        <v>636</v>
      </c>
      <c r="C3" s="599"/>
      <c r="D3" s="599"/>
      <c r="E3" s="599"/>
      <c r="F3" s="599"/>
    </row>
    <row r="4" spans="2:8" ht="24.75" customHeight="1" x14ac:dyDescent="0.25">
      <c r="B4" s="659" t="s">
        <v>453</v>
      </c>
      <c r="C4" s="659"/>
      <c r="D4" s="659"/>
      <c r="E4" s="659"/>
      <c r="F4" s="659"/>
      <c r="G4" s="17"/>
      <c r="H4" s="17"/>
    </row>
    <row r="5" spans="2:8" ht="9" customHeight="1" x14ac:dyDescent="0.25"/>
    <row r="6" spans="2:8" ht="30" customHeight="1" x14ac:dyDescent="0.25">
      <c r="B6" s="656" t="s">
        <v>306</v>
      </c>
      <c r="C6" s="657"/>
      <c r="D6" s="657"/>
      <c r="E6" s="657"/>
      <c r="F6" s="658"/>
    </row>
    <row r="7" spans="2:8" ht="30" customHeight="1" x14ac:dyDescent="0.25">
      <c r="B7" s="660" t="s">
        <v>7</v>
      </c>
      <c r="C7" s="662" t="s">
        <v>67</v>
      </c>
      <c r="D7" s="663"/>
      <c r="E7" s="664"/>
      <c r="F7" s="665" t="s">
        <v>44</v>
      </c>
    </row>
    <row r="8" spans="2:8" ht="30" customHeight="1" thickBot="1" x14ac:dyDescent="0.3">
      <c r="B8" s="661"/>
      <c r="C8" s="259" t="s">
        <v>58</v>
      </c>
      <c r="D8" s="260" t="s">
        <v>59</v>
      </c>
      <c r="E8" s="261" t="s">
        <v>60</v>
      </c>
      <c r="F8" s="666"/>
    </row>
    <row r="9" spans="2:8" ht="30" customHeight="1" thickTop="1" x14ac:dyDescent="0.25">
      <c r="B9" s="238">
        <v>2015</v>
      </c>
      <c r="C9" s="262">
        <v>0</v>
      </c>
      <c r="D9" s="263">
        <v>11</v>
      </c>
      <c r="E9" s="264">
        <v>2</v>
      </c>
      <c r="F9" s="241" t="s">
        <v>33</v>
      </c>
    </row>
    <row r="10" spans="2:8" ht="30" customHeight="1" x14ac:dyDescent="0.25">
      <c r="B10" s="242">
        <v>2016</v>
      </c>
      <c r="C10" s="265">
        <v>12</v>
      </c>
      <c r="D10" s="226">
        <v>6</v>
      </c>
      <c r="E10" s="240">
        <v>5</v>
      </c>
      <c r="F10" s="243" t="s">
        <v>34</v>
      </c>
    </row>
    <row r="11" spans="2:8" ht="30" customHeight="1" x14ac:dyDescent="0.25">
      <c r="B11" s="242">
        <v>2017</v>
      </c>
      <c r="C11" s="265">
        <v>3</v>
      </c>
      <c r="D11" s="226">
        <v>15</v>
      </c>
      <c r="E11" s="240">
        <v>6</v>
      </c>
      <c r="F11" s="243" t="s">
        <v>32</v>
      </c>
    </row>
    <row r="12" spans="2:8" ht="30" customHeight="1" x14ac:dyDescent="0.25">
      <c r="B12" s="242">
        <v>2018</v>
      </c>
      <c r="C12" s="265">
        <v>3</v>
      </c>
      <c r="D12" s="226">
        <v>9</v>
      </c>
      <c r="E12" s="240">
        <v>11</v>
      </c>
      <c r="F12" s="243" t="s">
        <v>31</v>
      </c>
    </row>
    <row r="13" spans="2:8" ht="30" customHeight="1" x14ac:dyDescent="0.25">
      <c r="B13" s="242">
        <v>2019</v>
      </c>
      <c r="C13" s="244">
        <v>10</v>
      </c>
      <c r="D13" s="13">
        <v>9</v>
      </c>
      <c r="E13" s="245">
        <v>8</v>
      </c>
      <c r="F13" s="243" t="s">
        <v>35</v>
      </c>
    </row>
    <row r="14" spans="2:8" ht="30" customHeight="1" x14ac:dyDescent="0.25">
      <c r="B14" s="242">
        <v>2020</v>
      </c>
      <c r="C14" s="244">
        <v>9</v>
      </c>
      <c r="D14" s="13">
        <v>3</v>
      </c>
      <c r="E14" s="245">
        <v>5</v>
      </c>
      <c r="F14" s="243" t="s">
        <v>278</v>
      </c>
    </row>
    <row r="15" spans="2:8" ht="30" customHeight="1" x14ac:dyDescent="0.25">
      <c r="B15" s="242">
        <v>2021</v>
      </c>
      <c r="C15" s="244">
        <v>4</v>
      </c>
      <c r="D15" s="13">
        <v>6</v>
      </c>
      <c r="E15" s="245">
        <v>15</v>
      </c>
      <c r="F15" s="243" t="s">
        <v>692</v>
      </c>
    </row>
    <row r="16" spans="2:8" ht="30" customHeight="1" x14ac:dyDescent="0.25">
      <c r="B16" s="242">
        <v>2022</v>
      </c>
      <c r="C16" s="244">
        <v>4</v>
      </c>
      <c r="D16" s="13">
        <v>12</v>
      </c>
      <c r="E16" s="245">
        <v>7</v>
      </c>
      <c r="F16" s="243" t="s">
        <v>739</v>
      </c>
    </row>
    <row r="17" spans="1:6" ht="30" customHeight="1" x14ac:dyDescent="0.25">
      <c r="B17" s="242">
        <v>2023</v>
      </c>
      <c r="C17" s="527" t="s">
        <v>20</v>
      </c>
      <c r="D17" s="519" t="s">
        <v>20</v>
      </c>
      <c r="E17" s="528" t="s">
        <v>20</v>
      </c>
      <c r="F17" s="243" t="s">
        <v>777</v>
      </c>
    </row>
    <row r="18" spans="1:6" ht="30" customHeight="1" x14ac:dyDescent="0.25">
      <c r="B18" s="242">
        <v>2024</v>
      </c>
      <c r="C18" s="527" t="s">
        <v>20</v>
      </c>
      <c r="D18" s="519" t="s">
        <v>20</v>
      </c>
      <c r="E18" s="528" t="s">
        <v>20</v>
      </c>
      <c r="F18" s="243" t="s">
        <v>842</v>
      </c>
    </row>
    <row r="19" spans="1:6" x14ac:dyDescent="0.25">
      <c r="B19" s="4" t="s">
        <v>14</v>
      </c>
    </row>
    <row r="20" spans="1:6" x14ac:dyDescent="0.25">
      <c r="B20" s="18" t="s">
        <v>307</v>
      </c>
    </row>
    <row r="31" spans="1:6" x14ac:dyDescent="0.25">
      <c r="A31" s="488"/>
    </row>
  </sheetData>
  <mergeCells count="7">
    <mergeCell ref="B2:F2"/>
    <mergeCell ref="B7:B8"/>
    <mergeCell ref="C7:E7"/>
    <mergeCell ref="F7:F8"/>
    <mergeCell ref="B4:F4"/>
    <mergeCell ref="B6:F6"/>
    <mergeCell ref="B3:F3"/>
  </mergeCell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2:J31"/>
  <sheetViews>
    <sheetView showGridLines="0" topLeftCell="A4" workbookViewId="0">
      <selection activeCell="K11" sqref="K11"/>
    </sheetView>
  </sheetViews>
  <sheetFormatPr defaultRowHeight="15" x14ac:dyDescent="0.25"/>
  <cols>
    <col min="1" max="1" width="10.5703125" customWidth="1"/>
    <col min="3" max="3" width="9.7109375" customWidth="1"/>
    <col min="4" max="4" width="13.5703125" customWidth="1"/>
    <col min="5" max="5" width="16" customWidth="1"/>
    <col min="6" max="6" width="15.28515625" customWidth="1"/>
    <col min="7" max="7" width="17.140625" customWidth="1"/>
    <col min="8" max="8" width="12.42578125" customWidth="1"/>
  </cols>
  <sheetData>
    <row r="2" spans="2:8" ht="21" customHeight="1" x14ac:dyDescent="0.25">
      <c r="B2" s="599" t="s">
        <v>445</v>
      </c>
      <c r="C2" s="599"/>
      <c r="D2" s="599"/>
      <c r="E2" s="599"/>
      <c r="F2" s="599"/>
      <c r="G2" s="599"/>
      <c r="H2" s="599"/>
    </row>
    <row r="3" spans="2:8" ht="21" customHeight="1" x14ac:dyDescent="0.25">
      <c r="B3" s="599" t="s">
        <v>636</v>
      </c>
      <c r="C3" s="599"/>
      <c r="D3" s="599"/>
      <c r="E3" s="599"/>
      <c r="F3" s="599"/>
      <c r="G3" s="599"/>
      <c r="H3" s="599"/>
    </row>
    <row r="4" spans="2:8" ht="39.950000000000003" customHeight="1" x14ac:dyDescent="0.25">
      <c r="B4" s="681" t="s">
        <v>454</v>
      </c>
      <c r="C4" s="681"/>
      <c r="D4" s="681"/>
      <c r="E4" s="681"/>
      <c r="F4" s="681"/>
      <c r="G4" s="681"/>
      <c r="H4" s="681"/>
    </row>
    <row r="5" spans="2:8" ht="6.75" customHeight="1" x14ac:dyDescent="0.25">
      <c r="B5" s="17"/>
    </row>
    <row r="6" spans="2:8" ht="30" customHeight="1" x14ac:dyDescent="0.25">
      <c r="B6" s="694" t="s">
        <v>347</v>
      </c>
      <c r="C6" s="695"/>
      <c r="D6" s="695"/>
      <c r="E6" s="695"/>
      <c r="F6" s="695"/>
      <c r="G6" s="695"/>
      <c r="H6" s="696"/>
    </row>
    <row r="7" spans="2:8" ht="65.25" customHeight="1" thickBot="1" x14ac:dyDescent="0.3">
      <c r="B7" s="266" t="s">
        <v>7</v>
      </c>
      <c r="C7" s="267" t="s">
        <v>28</v>
      </c>
      <c r="D7" s="267" t="s">
        <v>29</v>
      </c>
      <c r="E7" s="267" t="s">
        <v>144</v>
      </c>
      <c r="F7" s="267" t="s">
        <v>30</v>
      </c>
      <c r="G7" s="268" t="s">
        <v>46</v>
      </c>
      <c r="H7" s="266" t="s">
        <v>27</v>
      </c>
    </row>
    <row r="8" spans="2:8" ht="30" customHeight="1" thickTop="1" x14ac:dyDescent="0.25">
      <c r="B8" s="146">
        <v>2015</v>
      </c>
      <c r="C8" s="269" t="s">
        <v>20</v>
      </c>
      <c r="D8" s="269" t="s">
        <v>20</v>
      </c>
      <c r="E8" s="269" t="s">
        <v>20</v>
      </c>
      <c r="F8" s="269" t="s">
        <v>20</v>
      </c>
      <c r="G8" s="269" t="s">
        <v>20</v>
      </c>
      <c r="H8" s="146" t="s">
        <v>33</v>
      </c>
    </row>
    <row r="9" spans="2:8" ht="30" customHeight="1" x14ac:dyDescent="0.25">
      <c r="B9" s="9">
        <v>2016</v>
      </c>
      <c r="C9" s="270" t="s">
        <v>20</v>
      </c>
      <c r="D9" s="270" t="s">
        <v>20</v>
      </c>
      <c r="E9" s="270" t="s">
        <v>20</v>
      </c>
      <c r="F9" s="270" t="s">
        <v>20</v>
      </c>
      <c r="G9" s="270" t="s">
        <v>20</v>
      </c>
      <c r="H9" s="9" t="s">
        <v>34</v>
      </c>
    </row>
    <row r="10" spans="2:8" ht="30" customHeight="1" x14ac:dyDescent="0.25">
      <c r="B10" s="9">
        <v>2017</v>
      </c>
      <c r="C10" s="270">
        <v>8</v>
      </c>
      <c r="D10" s="13">
        <v>8</v>
      </c>
      <c r="E10" s="13">
        <v>8</v>
      </c>
      <c r="F10" s="13">
        <v>24</v>
      </c>
      <c r="G10" s="270">
        <v>13</v>
      </c>
      <c r="H10" s="9" t="s">
        <v>32</v>
      </c>
    </row>
    <row r="11" spans="2:8" ht="30" customHeight="1" x14ac:dyDescent="0.25">
      <c r="B11" s="9">
        <v>2018</v>
      </c>
      <c r="C11" s="13">
        <v>10</v>
      </c>
      <c r="D11" s="13">
        <v>3</v>
      </c>
      <c r="E11" s="13">
        <v>10</v>
      </c>
      <c r="F11" s="13">
        <v>16</v>
      </c>
      <c r="G11" s="13">
        <v>14</v>
      </c>
      <c r="H11" s="9" t="s">
        <v>31</v>
      </c>
    </row>
    <row r="12" spans="2:8" ht="30" customHeight="1" x14ac:dyDescent="0.25">
      <c r="B12" s="9">
        <v>2019</v>
      </c>
      <c r="C12" s="13">
        <v>4</v>
      </c>
      <c r="D12" s="13">
        <v>8</v>
      </c>
      <c r="E12" s="13">
        <v>7</v>
      </c>
      <c r="F12" s="13">
        <v>20</v>
      </c>
      <c r="G12" s="13">
        <v>19</v>
      </c>
      <c r="H12" s="9" t="s">
        <v>35</v>
      </c>
    </row>
    <row r="13" spans="2:8" ht="30" customHeight="1" x14ac:dyDescent="0.25">
      <c r="B13" s="9">
        <v>2020</v>
      </c>
      <c r="C13" s="13">
        <v>6</v>
      </c>
      <c r="D13" s="13">
        <v>7</v>
      </c>
      <c r="E13" s="13">
        <v>8</v>
      </c>
      <c r="F13" s="13">
        <v>15</v>
      </c>
      <c r="G13" s="13">
        <v>14</v>
      </c>
      <c r="H13" s="9" t="s">
        <v>278</v>
      </c>
    </row>
    <row r="14" spans="2:8" ht="30" customHeight="1" x14ac:dyDescent="0.25">
      <c r="B14" s="9">
        <v>2021</v>
      </c>
      <c r="C14" s="13">
        <v>8</v>
      </c>
      <c r="D14" s="13">
        <v>8</v>
      </c>
      <c r="E14" s="13">
        <v>4</v>
      </c>
      <c r="F14" s="13">
        <v>20</v>
      </c>
      <c r="G14" s="13">
        <v>19</v>
      </c>
      <c r="H14" s="9" t="s">
        <v>692</v>
      </c>
    </row>
    <row r="15" spans="2:8" ht="30" customHeight="1" x14ac:dyDescent="0.25">
      <c r="B15" s="9">
        <v>2022</v>
      </c>
      <c r="C15" s="13">
        <v>7</v>
      </c>
      <c r="D15" s="13">
        <v>6</v>
      </c>
      <c r="E15" s="13">
        <v>5</v>
      </c>
      <c r="F15" s="13">
        <v>20</v>
      </c>
      <c r="G15" s="13">
        <v>17</v>
      </c>
      <c r="H15" s="9" t="s">
        <v>739</v>
      </c>
    </row>
    <row r="16" spans="2:8" ht="30" customHeight="1" x14ac:dyDescent="0.25">
      <c r="B16" s="9">
        <v>2023</v>
      </c>
      <c r="C16" s="13">
        <v>5</v>
      </c>
      <c r="D16" s="13">
        <v>6</v>
      </c>
      <c r="E16" s="13">
        <v>15</v>
      </c>
      <c r="F16" s="13">
        <v>38</v>
      </c>
      <c r="G16" s="13">
        <v>23</v>
      </c>
      <c r="H16" s="9" t="s">
        <v>777</v>
      </c>
    </row>
    <row r="17" spans="1:10" ht="30" customHeight="1" x14ac:dyDescent="0.25">
      <c r="B17" s="544">
        <v>2024</v>
      </c>
      <c r="C17" s="13">
        <v>11</v>
      </c>
      <c r="D17" s="13">
        <v>7</v>
      </c>
      <c r="E17" s="13">
        <v>13</v>
      </c>
      <c r="F17" s="13">
        <v>39</v>
      </c>
      <c r="G17" s="13">
        <v>35</v>
      </c>
      <c r="H17" s="544" t="s">
        <v>842</v>
      </c>
    </row>
    <row r="18" spans="1:10" x14ac:dyDescent="0.25">
      <c r="B18" s="15" t="s">
        <v>14</v>
      </c>
      <c r="J18" t="s">
        <v>15</v>
      </c>
    </row>
    <row r="19" spans="1:10" x14ac:dyDescent="0.25">
      <c r="B19" s="18" t="s">
        <v>307</v>
      </c>
    </row>
    <row r="21" spans="1:10" x14ac:dyDescent="0.25">
      <c r="F21" t="s">
        <v>15</v>
      </c>
    </row>
    <row r="23" spans="1:10" x14ac:dyDescent="0.25">
      <c r="E23" t="s">
        <v>15</v>
      </c>
    </row>
    <row r="31" spans="1:10" x14ac:dyDescent="0.25">
      <c r="A31" s="488"/>
    </row>
  </sheetData>
  <mergeCells count="4">
    <mergeCell ref="B4:H4"/>
    <mergeCell ref="B6:H6"/>
    <mergeCell ref="B2:H2"/>
    <mergeCell ref="B3:H3"/>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2:L14"/>
  <sheetViews>
    <sheetView showGridLines="0" workbookViewId="0">
      <selection activeCell="N13" sqref="N13"/>
    </sheetView>
  </sheetViews>
  <sheetFormatPr defaultRowHeight="15" x14ac:dyDescent="0.25"/>
  <cols>
    <col min="1" max="1" width="10.5703125" customWidth="1"/>
    <col min="2" max="2" width="31.7109375" customWidth="1"/>
    <col min="3" max="11" width="7.7109375" customWidth="1"/>
    <col min="12" max="12" width="8.140625" customWidth="1"/>
  </cols>
  <sheetData>
    <row r="2" spans="2:12" ht="20.25" customHeight="1" x14ac:dyDescent="0.25">
      <c r="B2" s="599" t="s">
        <v>433</v>
      </c>
      <c r="C2" s="599"/>
      <c r="D2" s="599"/>
      <c r="E2" s="599"/>
      <c r="F2" s="599"/>
      <c r="G2" s="599"/>
      <c r="H2" s="599"/>
      <c r="I2" s="599"/>
      <c r="J2" s="599"/>
      <c r="K2" s="599"/>
    </row>
    <row r="3" spans="2:12" ht="17.25" customHeight="1" x14ac:dyDescent="0.25">
      <c r="B3" s="599" t="s">
        <v>637</v>
      </c>
      <c r="C3" s="599"/>
      <c r="D3" s="599"/>
      <c r="E3" s="599"/>
      <c r="F3" s="599"/>
      <c r="G3" s="599"/>
      <c r="H3" s="599"/>
      <c r="I3" s="599"/>
      <c r="J3" s="599"/>
      <c r="K3" s="599"/>
    </row>
    <row r="4" spans="2:12" ht="21.75" customHeight="1" x14ac:dyDescent="0.25">
      <c r="B4" s="659" t="s">
        <v>455</v>
      </c>
      <c r="C4" s="659"/>
      <c r="D4" s="659"/>
      <c r="E4" s="659"/>
      <c r="F4" s="659"/>
      <c r="G4" s="659"/>
      <c r="H4" s="659"/>
      <c r="I4" s="659"/>
      <c r="J4" s="659"/>
      <c r="K4" s="659"/>
    </row>
    <row r="5" spans="2:12" ht="7.5" customHeight="1" x14ac:dyDescent="0.25"/>
    <row r="6" spans="2:12" ht="30" customHeight="1" x14ac:dyDescent="0.25">
      <c r="B6" s="656" t="s">
        <v>308</v>
      </c>
      <c r="C6" s="657"/>
      <c r="D6" s="657"/>
      <c r="E6" s="657"/>
      <c r="F6" s="657"/>
      <c r="G6" s="657"/>
      <c r="H6" s="657"/>
      <c r="I6" s="657"/>
      <c r="J6" s="657"/>
      <c r="K6" s="657"/>
      <c r="L6" s="658"/>
    </row>
    <row r="7" spans="2:12" ht="30" customHeight="1" x14ac:dyDescent="0.25">
      <c r="B7" s="254" t="s">
        <v>37</v>
      </c>
      <c r="C7" s="10">
        <v>2015</v>
      </c>
      <c r="D7" s="10">
        <v>2016</v>
      </c>
      <c r="E7" s="10">
        <v>2017</v>
      </c>
      <c r="F7" s="10">
        <v>2018</v>
      </c>
      <c r="G7" s="8">
        <v>2019</v>
      </c>
      <c r="H7" s="8">
        <v>2020</v>
      </c>
      <c r="I7" s="8">
        <v>2021</v>
      </c>
      <c r="J7" s="8">
        <v>2022</v>
      </c>
      <c r="K7" s="8">
        <v>2023</v>
      </c>
      <c r="L7" s="8">
        <v>2024</v>
      </c>
    </row>
    <row r="8" spans="2:12" ht="30" customHeight="1" x14ac:dyDescent="0.25">
      <c r="B8" s="13" t="s">
        <v>5</v>
      </c>
      <c r="C8" s="9">
        <v>4</v>
      </c>
      <c r="D8" s="9">
        <v>13</v>
      </c>
      <c r="E8" s="9">
        <v>11</v>
      </c>
      <c r="F8" s="179">
        <v>35</v>
      </c>
      <c r="G8" s="179">
        <v>16</v>
      </c>
      <c r="H8" s="179">
        <v>5</v>
      </c>
      <c r="I8" s="179">
        <v>10</v>
      </c>
      <c r="J8" s="179">
        <v>8</v>
      </c>
      <c r="K8" s="9">
        <v>7</v>
      </c>
      <c r="L8" s="544">
        <v>11</v>
      </c>
    </row>
    <row r="9" spans="2:12" ht="30" customHeight="1" x14ac:dyDescent="0.25">
      <c r="B9" s="13" t="s">
        <v>2</v>
      </c>
      <c r="C9" s="9">
        <v>25</v>
      </c>
      <c r="D9" s="9">
        <v>30</v>
      </c>
      <c r="E9" s="9">
        <v>46</v>
      </c>
      <c r="F9" s="179">
        <v>17</v>
      </c>
      <c r="G9" s="179">
        <v>44</v>
      </c>
      <c r="H9" s="179">
        <v>42</v>
      </c>
      <c r="I9" s="179">
        <v>41</v>
      </c>
      <c r="J9" s="179">
        <v>28</v>
      </c>
      <c r="K9" s="9">
        <v>50</v>
      </c>
      <c r="L9" s="544">
        <v>85</v>
      </c>
    </row>
    <row r="10" spans="2:12" ht="30" customHeight="1" x14ac:dyDescent="0.25">
      <c r="B10" s="13" t="s">
        <v>3</v>
      </c>
      <c r="C10" s="9">
        <v>33</v>
      </c>
      <c r="D10" s="9">
        <v>24</v>
      </c>
      <c r="E10" s="9">
        <v>32</v>
      </c>
      <c r="F10" s="179">
        <v>45</v>
      </c>
      <c r="G10" s="179">
        <v>31</v>
      </c>
      <c r="H10" s="179">
        <v>19</v>
      </c>
      <c r="I10" s="179">
        <v>29</v>
      </c>
      <c r="J10" s="179">
        <v>30</v>
      </c>
      <c r="K10" s="9">
        <v>43</v>
      </c>
      <c r="L10" s="544">
        <v>33</v>
      </c>
    </row>
    <row r="11" spans="2:12" ht="30" customHeight="1" thickBot="1" x14ac:dyDescent="0.3">
      <c r="B11" s="25" t="s">
        <v>1</v>
      </c>
      <c r="C11" s="25">
        <v>62</v>
      </c>
      <c r="D11" s="24">
        <v>67</v>
      </c>
      <c r="E11" s="24">
        <v>89</v>
      </c>
      <c r="F11" s="24">
        <v>97</v>
      </c>
      <c r="G11" s="24">
        <v>91</v>
      </c>
      <c r="H11" s="24">
        <v>66</v>
      </c>
      <c r="I11" s="24">
        <v>80</v>
      </c>
      <c r="J11" s="24">
        <v>66</v>
      </c>
      <c r="K11" s="24">
        <v>100</v>
      </c>
      <c r="L11" s="24">
        <v>129</v>
      </c>
    </row>
    <row r="12" spans="2:12" ht="30" customHeight="1" thickTop="1" x14ac:dyDescent="0.25">
      <c r="B12" s="271" t="s">
        <v>290</v>
      </c>
      <c r="C12" s="197" t="s">
        <v>38</v>
      </c>
      <c r="D12" s="197" t="s">
        <v>39</v>
      </c>
      <c r="E12" s="197" t="s">
        <v>40</v>
      </c>
      <c r="F12" s="197" t="s">
        <v>41</v>
      </c>
      <c r="G12" s="198">
        <v>240</v>
      </c>
      <c r="H12" s="198">
        <v>169</v>
      </c>
      <c r="I12" s="198">
        <v>208</v>
      </c>
      <c r="J12" s="198">
        <v>240</v>
      </c>
      <c r="K12" s="198">
        <v>299</v>
      </c>
      <c r="L12" s="198">
        <v>293</v>
      </c>
    </row>
    <row r="13" spans="2:12" ht="30" customHeight="1" x14ac:dyDescent="0.25">
      <c r="B13" s="13" t="s">
        <v>18</v>
      </c>
      <c r="C13" s="14">
        <f t="shared" ref="C13:G13" si="0">C11/C12</f>
        <v>0.44927536231884058</v>
      </c>
      <c r="D13" s="14">
        <f t="shared" si="0"/>
        <v>0.4589041095890411</v>
      </c>
      <c r="E13" s="14">
        <f t="shared" si="0"/>
        <v>0.42788461538461536</v>
      </c>
      <c r="F13" s="14">
        <f t="shared" si="0"/>
        <v>0.44090909090909092</v>
      </c>
      <c r="G13" s="14">
        <f t="shared" si="0"/>
        <v>0.37916666666666665</v>
      </c>
      <c r="H13" s="14">
        <f t="shared" ref="H13" si="1">H11/H12</f>
        <v>0.39053254437869822</v>
      </c>
      <c r="I13" s="14">
        <f t="shared" ref="I13:J13" si="2">I11/I12</f>
        <v>0.38461538461538464</v>
      </c>
      <c r="J13" s="14">
        <f t="shared" si="2"/>
        <v>0.27500000000000002</v>
      </c>
      <c r="K13" s="14">
        <f t="shared" ref="K13:L13" si="3">K11/K12</f>
        <v>0.33444816053511706</v>
      </c>
      <c r="L13" s="14">
        <f t="shared" si="3"/>
        <v>0.44027303754266212</v>
      </c>
    </row>
    <row r="14" spans="2:12" x14ac:dyDescent="0.25">
      <c r="B14" s="4" t="s">
        <v>14</v>
      </c>
    </row>
  </sheetData>
  <mergeCells count="4">
    <mergeCell ref="B4:K4"/>
    <mergeCell ref="B3:K3"/>
    <mergeCell ref="B2:K2"/>
    <mergeCell ref="B6:L6"/>
  </mergeCells>
  <pageMargins left="0.7" right="0.7" top="0.75" bottom="0.75" header="0.3" footer="0.3"/>
  <ignoredErrors>
    <ignoredError sqref="C12:F12" numberStoredAsText="1"/>
  </ignoredErrors>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2:N20"/>
  <sheetViews>
    <sheetView showGridLines="0" workbookViewId="0">
      <selection activeCell="L13" sqref="L13"/>
    </sheetView>
  </sheetViews>
  <sheetFormatPr defaultRowHeight="15" x14ac:dyDescent="0.25"/>
  <cols>
    <col min="1" max="1" width="10.7109375" customWidth="1"/>
    <col min="2" max="2" width="33.5703125" customWidth="1"/>
    <col min="3" max="11" width="7.7109375" customWidth="1"/>
    <col min="12" max="12" width="6.85546875" customWidth="1"/>
    <col min="13" max="13" width="11" customWidth="1"/>
    <col min="14" max="14" width="10.7109375" customWidth="1"/>
    <col min="15" max="15" width="11" customWidth="1"/>
    <col min="16" max="16" width="11.28515625" customWidth="1"/>
  </cols>
  <sheetData>
    <row r="2" spans="2:12" ht="22.5" customHeight="1" x14ac:dyDescent="0.25">
      <c r="B2" s="599" t="s">
        <v>445</v>
      </c>
      <c r="C2" s="599"/>
      <c r="D2" s="599"/>
      <c r="E2" s="599"/>
      <c r="F2" s="599"/>
      <c r="G2" s="599"/>
      <c r="H2" s="599"/>
      <c r="I2" s="599"/>
      <c r="J2" s="599"/>
      <c r="K2" s="599"/>
    </row>
    <row r="3" spans="2:12" ht="19.5" customHeight="1" x14ac:dyDescent="0.25">
      <c r="B3" s="599" t="s">
        <v>637</v>
      </c>
      <c r="C3" s="599"/>
      <c r="D3" s="599"/>
      <c r="E3" s="599"/>
      <c r="F3" s="599"/>
      <c r="G3" s="599"/>
      <c r="H3" s="599"/>
      <c r="I3" s="599"/>
      <c r="J3" s="599"/>
      <c r="K3" s="599"/>
    </row>
    <row r="4" spans="2:12" ht="24.75" customHeight="1" x14ac:dyDescent="0.25">
      <c r="B4" s="681" t="s">
        <v>456</v>
      </c>
      <c r="C4" s="681"/>
      <c r="D4" s="681"/>
      <c r="E4" s="681"/>
      <c r="F4" s="681"/>
      <c r="G4" s="681"/>
      <c r="H4" s="681"/>
      <c r="I4" s="681"/>
      <c r="J4" s="681"/>
      <c r="K4" s="681"/>
    </row>
    <row r="5" spans="2:12" ht="8.25" customHeight="1" x14ac:dyDescent="0.25"/>
    <row r="6" spans="2:12" ht="30" customHeight="1" x14ac:dyDescent="0.25">
      <c r="B6" s="656" t="s">
        <v>308</v>
      </c>
      <c r="C6" s="657"/>
      <c r="D6" s="657"/>
      <c r="E6" s="657"/>
      <c r="F6" s="657"/>
      <c r="G6" s="657"/>
      <c r="H6" s="657"/>
      <c r="I6" s="657"/>
      <c r="J6" s="657"/>
      <c r="K6" s="657"/>
      <c r="L6" s="658"/>
    </row>
    <row r="7" spans="2:12" ht="30" customHeight="1" x14ac:dyDescent="0.25">
      <c r="B7" s="10" t="s">
        <v>42</v>
      </c>
      <c r="C7" s="10">
        <v>2015</v>
      </c>
      <c r="D7" s="10">
        <v>2016</v>
      </c>
      <c r="E7" s="10">
        <v>2017</v>
      </c>
      <c r="F7" s="10">
        <v>2018</v>
      </c>
      <c r="G7" s="8">
        <v>2019</v>
      </c>
      <c r="H7" s="8">
        <v>2020</v>
      </c>
      <c r="I7" s="8">
        <v>2021</v>
      </c>
      <c r="J7" s="8">
        <v>2022</v>
      </c>
      <c r="K7" s="8">
        <v>2023</v>
      </c>
      <c r="L7" s="8">
        <v>2024</v>
      </c>
    </row>
    <row r="8" spans="2:12" ht="30" customHeight="1" x14ac:dyDescent="0.25">
      <c r="B8" s="9" t="s">
        <v>0</v>
      </c>
      <c r="C8" s="9">
        <v>9</v>
      </c>
      <c r="D8" s="9">
        <v>17</v>
      </c>
      <c r="E8" s="9">
        <v>21</v>
      </c>
      <c r="F8" s="179">
        <v>35</v>
      </c>
      <c r="G8" s="179">
        <v>40</v>
      </c>
      <c r="H8" s="179">
        <v>19</v>
      </c>
      <c r="I8" s="179">
        <v>22</v>
      </c>
      <c r="J8" s="179">
        <v>16</v>
      </c>
      <c r="K8" s="179">
        <v>24</v>
      </c>
      <c r="L8" s="179">
        <v>19</v>
      </c>
    </row>
    <row r="9" spans="2:12" ht="30" customHeight="1" x14ac:dyDescent="0.25">
      <c r="B9" s="9" t="s">
        <v>52</v>
      </c>
      <c r="C9" s="9">
        <v>21</v>
      </c>
      <c r="D9" s="9">
        <v>22</v>
      </c>
      <c r="E9" s="9">
        <v>31</v>
      </c>
      <c r="F9" s="179">
        <v>17</v>
      </c>
      <c r="G9" s="179">
        <v>19</v>
      </c>
      <c r="H9" s="179">
        <v>12</v>
      </c>
      <c r="I9" s="179">
        <v>11</v>
      </c>
      <c r="J9" s="179">
        <v>13</v>
      </c>
      <c r="K9" s="179">
        <v>24</v>
      </c>
      <c r="L9" s="179">
        <v>23</v>
      </c>
    </row>
    <row r="10" spans="2:12" ht="30" customHeight="1" x14ac:dyDescent="0.25">
      <c r="B10" s="9" t="s">
        <v>53</v>
      </c>
      <c r="C10" s="9">
        <v>32</v>
      </c>
      <c r="D10" s="9">
        <v>28</v>
      </c>
      <c r="E10" s="9">
        <v>37</v>
      </c>
      <c r="F10" s="179">
        <v>45</v>
      </c>
      <c r="G10" s="179">
        <v>32</v>
      </c>
      <c r="H10" s="179">
        <v>35</v>
      </c>
      <c r="I10" s="179">
        <v>47</v>
      </c>
      <c r="J10" s="179">
        <v>37</v>
      </c>
      <c r="K10" s="179">
        <v>52</v>
      </c>
      <c r="L10" s="179">
        <v>87</v>
      </c>
    </row>
    <row r="11" spans="2:12" ht="30" customHeight="1" thickBot="1" x14ac:dyDescent="0.3">
      <c r="B11" s="24" t="s">
        <v>16</v>
      </c>
      <c r="C11" s="25">
        <v>62</v>
      </c>
      <c r="D11" s="24">
        <v>67</v>
      </c>
      <c r="E11" s="24">
        <v>89</v>
      </c>
      <c r="F11" s="24">
        <v>97</v>
      </c>
      <c r="G11" s="24">
        <v>91</v>
      </c>
      <c r="H11" s="24">
        <v>66</v>
      </c>
      <c r="I11" s="24">
        <v>80</v>
      </c>
      <c r="J11" s="24">
        <v>66</v>
      </c>
      <c r="K11" s="24">
        <v>100</v>
      </c>
      <c r="L11" s="24">
        <v>129</v>
      </c>
    </row>
    <row r="12" spans="2:12" ht="30" customHeight="1" thickTop="1" x14ac:dyDescent="0.25">
      <c r="B12" s="202" t="s">
        <v>305</v>
      </c>
      <c r="C12" s="197" t="s">
        <v>38</v>
      </c>
      <c r="D12" s="197" t="s">
        <v>39</v>
      </c>
      <c r="E12" s="197" t="s">
        <v>40</v>
      </c>
      <c r="F12" s="197" t="s">
        <v>41</v>
      </c>
      <c r="G12" s="198">
        <v>240</v>
      </c>
      <c r="H12" s="198">
        <v>169</v>
      </c>
      <c r="I12" s="198">
        <v>208</v>
      </c>
      <c r="J12" s="198">
        <v>240</v>
      </c>
      <c r="K12" s="198">
        <v>299</v>
      </c>
      <c r="L12" s="198">
        <v>293</v>
      </c>
    </row>
    <row r="13" spans="2:12" ht="30" customHeight="1" x14ac:dyDescent="0.25">
      <c r="B13" s="13" t="s">
        <v>18</v>
      </c>
      <c r="C13" s="14">
        <f t="shared" ref="C13:G13" si="0">C11/C12</f>
        <v>0.44927536231884058</v>
      </c>
      <c r="D13" s="14">
        <f t="shared" si="0"/>
        <v>0.4589041095890411</v>
      </c>
      <c r="E13" s="14">
        <f t="shared" si="0"/>
        <v>0.42788461538461536</v>
      </c>
      <c r="F13" s="14">
        <f t="shared" si="0"/>
        <v>0.44090909090909092</v>
      </c>
      <c r="G13" s="14">
        <f t="shared" si="0"/>
        <v>0.37916666666666665</v>
      </c>
      <c r="H13" s="14">
        <f t="shared" ref="H13" si="1">H11/H12</f>
        <v>0.39053254437869822</v>
      </c>
      <c r="I13" s="14">
        <f t="shared" ref="I13:J13" si="2">I11/I12</f>
        <v>0.38461538461538464</v>
      </c>
      <c r="J13" s="14">
        <f t="shared" si="2"/>
        <v>0.27500000000000002</v>
      </c>
      <c r="K13" s="14">
        <f t="shared" ref="K13:L13" si="3">K11/K12</f>
        <v>0.33444816053511706</v>
      </c>
      <c r="L13" s="14">
        <f t="shared" si="3"/>
        <v>0.44027303754266212</v>
      </c>
    </row>
    <row r="14" spans="2:12" x14ac:dyDescent="0.25">
      <c r="B14" s="4" t="s">
        <v>14</v>
      </c>
    </row>
    <row r="20" spans="14:14" x14ac:dyDescent="0.25">
      <c r="N20" t="s">
        <v>15</v>
      </c>
    </row>
  </sheetData>
  <mergeCells count="4">
    <mergeCell ref="B4:K4"/>
    <mergeCell ref="B3:K3"/>
    <mergeCell ref="B2:K2"/>
    <mergeCell ref="B6:L6"/>
  </mergeCells>
  <pageMargins left="0.7" right="0.7" top="0.75" bottom="0.75" header="0.3" footer="0.3"/>
  <ignoredErrors>
    <ignoredError sqref="C12:F12" numberStoredAsText="1"/>
  </ignoredErrors>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2:H21"/>
  <sheetViews>
    <sheetView showGridLines="0" topLeftCell="A4" workbookViewId="0">
      <selection activeCell="I18" sqref="I18"/>
    </sheetView>
  </sheetViews>
  <sheetFormatPr defaultRowHeight="15" x14ac:dyDescent="0.25"/>
  <cols>
    <col min="1" max="1" width="10.42578125" customWidth="1"/>
    <col min="2" max="2" width="10" customWidth="1"/>
    <col min="3" max="3" width="16.5703125" customWidth="1"/>
    <col min="4" max="4" width="15" customWidth="1"/>
    <col min="5" max="5" width="15.5703125" customWidth="1"/>
    <col min="6" max="6" width="17.28515625" customWidth="1"/>
  </cols>
  <sheetData>
    <row r="2" spans="2:8" ht="21" customHeight="1" x14ac:dyDescent="0.25">
      <c r="B2" s="599" t="s">
        <v>445</v>
      </c>
      <c r="C2" s="599"/>
      <c r="D2" s="599"/>
      <c r="E2" s="599"/>
      <c r="F2" s="599"/>
    </row>
    <row r="3" spans="2:8" ht="22.5" customHeight="1" x14ac:dyDescent="0.25">
      <c r="B3" s="599" t="s">
        <v>637</v>
      </c>
      <c r="C3" s="599"/>
      <c r="D3" s="599"/>
      <c r="E3" s="599"/>
      <c r="F3" s="599"/>
    </row>
    <row r="4" spans="2:8" ht="21" customHeight="1" x14ac:dyDescent="0.25">
      <c r="B4" s="681" t="s">
        <v>457</v>
      </c>
      <c r="C4" s="681"/>
      <c r="D4" s="681"/>
      <c r="E4" s="681"/>
      <c r="F4" s="681"/>
      <c r="G4" s="17"/>
      <c r="H4" s="17"/>
    </row>
    <row r="5" spans="2:8" ht="7.5" customHeight="1" x14ac:dyDescent="0.25"/>
    <row r="6" spans="2:8" ht="30" customHeight="1" x14ac:dyDescent="0.25">
      <c r="B6" s="656" t="s">
        <v>308</v>
      </c>
      <c r="C6" s="657"/>
      <c r="D6" s="657"/>
      <c r="E6" s="657"/>
      <c r="F6" s="658"/>
    </row>
    <row r="7" spans="2:8" ht="30" customHeight="1" x14ac:dyDescent="0.25">
      <c r="B7" s="660" t="s">
        <v>7</v>
      </c>
      <c r="C7" s="662" t="s">
        <v>67</v>
      </c>
      <c r="D7" s="663"/>
      <c r="E7" s="664"/>
      <c r="F7" s="665" t="s">
        <v>44</v>
      </c>
      <c r="G7" t="s">
        <v>15</v>
      </c>
    </row>
    <row r="8" spans="2:8" ht="30" customHeight="1" thickBot="1" x14ac:dyDescent="0.3">
      <c r="B8" s="661"/>
      <c r="C8" s="259" t="s">
        <v>58</v>
      </c>
      <c r="D8" s="260" t="s">
        <v>59</v>
      </c>
      <c r="E8" s="261" t="s">
        <v>60</v>
      </c>
      <c r="F8" s="666"/>
    </row>
    <row r="9" spans="2:8" ht="30" customHeight="1" thickTop="1" x14ac:dyDescent="0.25">
      <c r="B9" s="238">
        <v>2015</v>
      </c>
      <c r="C9" s="272">
        <v>10</v>
      </c>
      <c r="D9" s="273">
        <v>9</v>
      </c>
      <c r="E9" s="274">
        <v>43</v>
      </c>
      <c r="F9" s="241" t="s">
        <v>69</v>
      </c>
    </row>
    <row r="10" spans="2:8" ht="30" customHeight="1" x14ac:dyDescent="0.25">
      <c r="B10" s="242">
        <v>2016</v>
      </c>
      <c r="C10" s="262">
        <v>15</v>
      </c>
      <c r="D10" s="263">
        <v>35</v>
      </c>
      <c r="E10" s="264">
        <v>17</v>
      </c>
      <c r="F10" s="275" t="s">
        <v>68</v>
      </c>
    </row>
    <row r="11" spans="2:8" ht="30" customHeight="1" x14ac:dyDescent="0.25">
      <c r="B11" s="242">
        <v>2017</v>
      </c>
      <c r="C11" s="265">
        <v>22</v>
      </c>
      <c r="D11" s="226">
        <v>45</v>
      </c>
      <c r="E11" s="240">
        <v>22</v>
      </c>
      <c r="F11" s="243" t="s">
        <v>70</v>
      </c>
    </row>
    <row r="12" spans="2:8" ht="30" customHeight="1" x14ac:dyDescent="0.25">
      <c r="B12" s="242">
        <v>2018</v>
      </c>
      <c r="C12" s="265">
        <v>27</v>
      </c>
      <c r="D12" s="226">
        <v>35</v>
      </c>
      <c r="E12" s="240">
        <v>35</v>
      </c>
      <c r="F12" s="243" t="s">
        <v>71</v>
      </c>
    </row>
    <row r="13" spans="2:8" ht="30" customHeight="1" x14ac:dyDescent="0.25">
      <c r="B13" s="242">
        <v>2019</v>
      </c>
      <c r="C13" s="244">
        <v>32</v>
      </c>
      <c r="D13" s="13">
        <v>19</v>
      </c>
      <c r="E13" s="245">
        <v>40</v>
      </c>
      <c r="F13" s="243" t="s">
        <v>72</v>
      </c>
    </row>
    <row r="14" spans="2:8" ht="30" customHeight="1" x14ac:dyDescent="0.25">
      <c r="B14" s="242">
        <v>2020</v>
      </c>
      <c r="C14" s="244">
        <v>31</v>
      </c>
      <c r="D14" s="13">
        <v>16</v>
      </c>
      <c r="E14" s="245">
        <v>19</v>
      </c>
      <c r="F14" s="243" t="s">
        <v>279</v>
      </c>
    </row>
    <row r="15" spans="2:8" ht="30" customHeight="1" x14ac:dyDescent="0.25">
      <c r="B15" s="242">
        <v>2021</v>
      </c>
      <c r="C15" s="244">
        <v>40</v>
      </c>
      <c r="D15" s="13">
        <v>18</v>
      </c>
      <c r="E15" s="245">
        <v>22</v>
      </c>
      <c r="F15" s="243" t="s">
        <v>687</v>
      </c>
    </row>
    <row r="16" spans="2:8" ht="30" customHeight="1" x14ac:dyDescent="0.25">
      <c r="B16" s="242">
        <v>2022</v>
      </c>
      <c r="C16" s="244">
        <v>23</v>
      </c>
      <c r="D16" s="13">
        <v>27</v>
      </c>
      <c r="E16" s="245">
        <v>16</v>
      </c>
      <c r="F16" s="243" t="s">
        <v>740</v>
      </c>
    </row>
    <row r="17" spans="2:6" ht="30" customHeight="1" x14ac:dyDescent="0.25">
      <c r="B17" s="242">
        <v>2023</v>
      </c>
      <c r="C17" s="527" t="s">
        <v>20</v>
      </c>
      <c r="D17" s="519" t="s">
        <v>20</v>
      </c>
      <c r="E17" s="528" t="s">
        <v>20</v>
      </c>
      <c r="F17" s="243" t="s">
        <v>778</v>
      </c>
    </row>
    <row r="18" spans="2:6" ht="30" customHeight="1" x14ac:dyDescent="0.25">
      <c r="B18" s="242">
        <v>2024</v>
      </c>
      <c r="C18" s="527" t="s">
        <v>20</v>
      </c>
      <c r="D18" s="519" t="s">
        <v>20</v>
      </c>
      <c r="E18" s="528" t="s">
        <v>20</v>
      </c>
      <c r="F18" s="243" t="s">
        <v>843</v>
      </c>
    </row>
    <row r="19" spans="2:6" x14ac:dyDescent="0.25">
      <c r="B19" s="4" t="s">
        <v>696</v>
      </c>
    </row>
    <row r="20" spans="2:6" x14ac:dyDescent="0.25">
      <c r="B20" s="18" t="s">
        <v>307</v>
      </c>
    </row>
    <row r="21" spans="2:6" x14ac:dyDescent="0.25">
      <c r="B21" s="1" t="s">
        <v>695</v>
      </c>
    </row>
  </sheetData>
  <mergeCells count="7">
    <mergeCell ref="B2:F2"/>
    <mergeCell ref="B6:F6"/>
    <mergeCell ref="B7:B8"/>
    <mergeCell ref="C7:E7"/>
    <mergeCell ref="F7:F8"/>
    <mergeCell ref="B4:F4"/>
    <mergeCell ref="B3:F3"/>
  </mergeCell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Folha15"/>
  <dimension ref="B2:L18"/>
  <sheetViews>
    <sheetView showGridLines="0" workbookViewId="0">
      <selection activeCell="M12" sqref="M12"/>
    </sheetView>
  </sheetViews>
  <sheetFormatPr defaultRowHeight="15" x14ac:dyDescent="0.25"/>
  <cols>
    <col min="1" max="1" width="10.7109375" customWidth="1"/>
    <col min="2" max="2" width="31.7109375" customWidth="1"/>
  </cols>
  <sheetData>
    <row r="2" spans="2:12" ht="20.25" customHeight="1" x14ac:dyDescent="0.25">
      <c r="B2" s="599" t="s">
        <v>433</v>
      </c>
      <c r="C2" s="599"/>
      <c r="D2" s="599"/>
      <c r="E2" s="599"/>
      <c r="F2" s="599"/>
      <c r="G2" s="599"/>
      <c r="H2" s="599"/>
      <c r="I2" s="599"/>
      <c r="J2" s="599"/>
      <c r="K2" s="599"/>
    </row>
    <row r="3" spans="2:12" ht="18.75" customHeight="1" x14ac:dyDescent="0.25">
      <c r="B3" s="599" t="s">
        <v>638</v>
      </c>
      <c r="C3" s="599"/>
      <c r="D3" s="599"/>
      <c r="E3" s="599"/>
      <c r="F3" s="599"/>
      <c r="G3" s="599"/>
      <c r="H3" s="599"/>
      <c r="I3" s="599"/>
      <c r="J3" s="599"/>
      <c r="K3" s="599"/>
    </row>
    <row r="4" spans="2:12" ht="39.950000000000003" customHeight="1" x14ac:dyDescent="0.25">
      <c r="B4" s="598" t="s">
        <v>458</v>
      </c>
      <c r="C4" s="598"/>
      <c r="D4" s="598"/>
      <c r="E4" s="598"/>
      <c r="F4" s="598"/>
      <c r="G4" s="598"/>
      <c r="H4" s="598"/>
      <c r="I4" s="598"/>
      <c r="J4" s="598"/>
      <c r="K4" s="598"/>
    </row>
    <row r="5" spans="2:12" ht="6" customHeight="1" x14ac:dyDescent="0.25">
      <c r="B5" s="22"/>
      <c r="C5" s="22"/>
      <c r="D5" s="22"/>
      <c r="E5" s="22"/>
      <c r="F5" s="22"/>
      <c r="G5" s="22"/>
    </row>
    <row r="6" spans="2:12" ht="30" customHeight="1" x14ac:dyDescent="0.25">
      <c r="B6" s="656" t="s">
        <v>309</v>
      </c>
      <c r="C6" s="657"/>
      <c r="D6" s="657"/>
      <c r="E6" s="657"/>
      <c r="F6" s="657"/>
      <c r="G6" s="657"/>
      <c r="H6" s="657"/>
      <c r="I6" s="657"/>
      <c r="J6" s="657"/>
      <c r="K6" s="657"/>
      <c r="L6" s="658"/>
    </row>
    <row r="7" spans="2:12" ht="30" customHeight="1" x14ac:dyDescent="0.25">
      <c r="B7" s="254" t="s">
        <v>37</v>
      </c>
      <c r="C7" s="254">
        <v>2015</v>
      </c>
      <c r="D7" s="254">
        <v>2016</v>
      </c>
      <c r="E7" s="254">
        <v>2017</v>
      </c>
      <c r="F7" s="276">
        <v>2018</v>
      </c>
      <c r="G7" s="254">
        <v>2019</v>
      </c>
      <c r="H7" s="10">
        <v>2020</v>
      </c>
      <c r="I7" s="10">
        <v>2021</v>
      </c>
      <c r="J7" s="10">
        <v>2022</v>
      </c>
      <c r="K7" s="10">
        <v>2023</v>
      </c>
      <c r="L7" s="10">
        <v>2024</v>
      </c>
    </row>
    <row r="8" spans="2:12" ht="30" customHeight="1" x14ac:dyDescent="0.25">
      <c r="B8" s="13" t="s">
        <v>5</v>
      </c>
      <c r="C8" s="9" t="s">
        <v>20</v>
      </c>
      <c r="D8" s="9" t="s">
        <v>20</v>
      </c>
      <c r="E8" s="9">
        <v>6</v>
      </c>
      <c r="F8" s="9">
        <v>12</v>
      </c>
      <c r="G8" s="9">
        <v>8</v>
      </c>
      <c r="H8" s="9">
        <v>2</v>
      </c>
      <c r="I8" s="9">
        <v>5</v>
      </c>
      <c r="J8" s="9">
        <v>3</v>
      </c>
      <c r="K8" s="9">
        <v>6</v>
      </c>
      <c r="L8" s="544">
        <v>5</v>
      </c>
    </row>
    <row r="9" spans="2:12" ht="30" customHeight="1" x14ac:dyDescent="0.25">
      <c r="B9" s="13" t="s">
        <v>2</v>
      </c>
      <c r="C9" s="9" t="s">
        <v>20</v>
      </c>
      <c r="D9" s="9" t="s">
        <v>20</v>
      </c>
      <c r="E9" s="9">
        <v>14</v>
      </c>
      <c r="F9" s="9">
        <v>18</v>
      </c>
      <c r="G9" s="9">
        <v>17</v>
      </c>
      <c r="H9" s="9">
        <v>18</v>
      </c>
      <c r="I9" s="9">
        <v>16</v>
      </c>
      <c r="J9" s="9">
        <v>13</v>
      </c>
      <c r="K9" s="9">
        <v>26</v>
      </c>
      <c r="L9" s="544">
        <v>34</v>
      </c>
    </row>
    <row r="10" spans="2:12" ht="30" customHeight="1" x14ac:dyDescent="0.25">
      <c r="B10" s="13" t="s">
        <v>3</v>
      </c>
      <c r="C10" s="9" t="s">
        <v>20</v>
      </c>
      <c r="D10" s="9" t="s">
        <v>20</v>
      </c>
      <c r="E10" s="9">
        <v>9</v>
      </c>
      <c r="F10" s="9">
        <v>8</v>
      </c>
      <c r="G10" s="9">
        <v>6</v>
      </c>
      <c r="H10" s="9">
        <v>4</v>
      </c>
      <c r="I10" s="9">
        <v>11</v>
      </c>
      <c r="J10" s="9">
        <v>3</v>
      </c>
      <c r="K10" s="9">
        <v>13</v>
      </c>
      <c r="L10" s="544">
        <v>10</v>
      </c>
    </row>
    <row r="11" spans="2:12" ht="30" customHeight="1" thickBot="1" x14ac:dyDescent="0.3">
      <c r="B11" s="24" t="s">
        <v>1</v>
      </c>
      <c r="C11" s="277" t="s">
        <v>20</v>
      </c>
      <c r="D11" s="277" t="s">
        <v>20</v>
      </c>
      <c r="E11" s="24">
        <v>29</v>
      </c>
      <c r="F11" s="24">
        <v>38</v>
      </c>
      <c r="G11" s="24">
        <v>31</v>
      </c>
      <c r="H11" s="24">
        <v>24</v>
      </c>
      <c r="I11" s="24">
        <v>32</v>
      </c>
      <c r="J11" s="24">
        <v>19</v>
      </c>
      <c r="K11" s="24">
        <v>45</v>
      </c>
      <c r="L11" s="24">
        <v>49</v>
      </c>
    </row>
    <row r="12" spans="2:12" ht="30" customHeight="1" thickTop="1" x14ac:dyDescent="0.25">
      <c r="B12" s="202" t="s">
        <v>305</v>
      </c>
      <c r="C12" s="197" t="s">
        <v>38</v>
      </c>
      <c r="D12" s="197" t="s">
        <v>39</v>
      </c>
      <c r="E12" s="197" t="s">
        <v>40</v>
      </c>
      <c r="F12" s="197" t="s">
        <v>41</v>
      </c>
      <c r="G12" s="198">
        <v>240</v>
      </c>
      <c r="H12" s="198">
        <v>169</v>
      </c>
      <c r="I12" s="198">
        <v>208</v>
      </c>
      <c r="J12" s="198">
        <v>240</v>
      </c>
      <c r="K12" s="198">
        <v>299</v>
      </c>
      <c r="L12" s="198">
        <v>293</v>
      </c>
    </row>
    <row r="13" spans="2:12" ht="30" customHeight="1" x14ac:dyDescent="0.25">
      <c r="B13" s="13" t="s">
        <v>18</v>
      </c>
      <c r="C13" s="14" t="s">
        <v>20</v>
      </c>
      <c r="D13" s="14" t="s">
        <v>20</v>
      </c>
      <c r="E13" s="14">
        <f t="shared" ref="E13:G13" si="0">E11/E12</f>
        <v>0.13942307692307693</v>
      </c>
      <c r="F13" s="14">
        <f t="shared" si="0"/>
        <v>0.17272727272727273</v>
      </c>
      <c r="G13" s="14">
        <f t="shared" si="0"/>
        <v>0.12916666666666668</v>
      </c>
      <c r="H13" s="14">
        <f t="shared" ref="H13" si="1">H11/H12</f>
        <v>0.14201183431952663</v>
      </c>
      <c r="I13" s="14">
        <f t="shared" ref="I13:J13" si="2">I11/I12</f>
        <v>0.15384615384615385</v>
      </c>
      <c r="J13" s="14">
        <f t="shared" si="2"/>
        <v>7.9166666666666663E-2</v>
      </c>
      <c r="K13" s="14">
        <f t="shared" ref="K13:L13" si="3">K11/K12</f>
        <v>0.15050167224080269</v>
      </c>
      <c r="L13" s="14">
        <f t="shared" si="3"/>
        <v>0.16723549488054607</v>
      </c>
    </row>
    <row r="14" spans="2:12" x14ac:dyDescent="0.25">
      <c r="B14" s="1" t="s">
        <v>14</v>
      </c>
    </row>
    <row r="15" spans="2:12" x14ac:dyDescent="0.25">
      <c r="B15" s="1" t="s">
        <v>311</v>
      </c>
      <c r="F15" t="s">
        <v>15</v>
      </c>
    </row>
    <row r="18" spans="3:3" x14ac:dyDescent="0.25">
      <c r="C18" t="s">
        <v>15</v>
      </c>
    </row>
  </sheetData>
  <mergeCells count="4">
    <mergeCell ref="B4:K4"/>
    <mergeCell ref="B3:K3"/>
    <mergeCell ref="B2:K2"/>
    <mergeCell ref="B6:L6"/>
  </mergeCells>
  <pageMargins left="0.7" right="0.7" top="0.75" bottom="0.75" header="0.3" footer="0.3"/>
  <ignoredErrors>
    <ignoredError sqref="C12:F12" numberStoredAsText="1"/>
  </ignoredErrors>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2:L28"/>
  <sheetViews>
    <sheetView showGridLines="0" workbookViewId="0">
      <selection activeCell="N8" sqref="N8"/>
    </sheetView>
  </sheetViews>
  <sheetFormatPr defaultRowHeight="15" x14ac:dyDescent="0.25"/>
  <cols>
    <col min="1" max="1" width="10.5703125" customWidth="1"/>
    <col min="2" max="2" width="32" customWidth="1"/>
    <col min="3" max="3" width="9.28515625" customWidth="1"/>
  </cols>
  <sheetData>
    <row r="2" spans="2:12" ht="18.75" customHeight="1" x14ac:dyDescent="0.25">
      <c r="B2" s="599" t="s">
        <v>433</v>
      </c>
      <c r="C2" s="599"/>
      <c r="D2" s="599"/>
      <c r="E2" s="599"/>
      <c r="F2" s="599"/>
      <c r="G2" s="599"/>
      <c r="H2" s="599"/>
      <c r="I2" s="599"/>
      <c r="J2" s="599"/>
      <c r="K2" s="599"/>
    </row>
    <row r="3" spans="2:12" ht="26.25" customHeight="1" x14ac:dyDescent="0.25">
      <c r="B3" s="599" t="s">
        <v>638</v>
      </c>
      <c r="C3" s="599"/>
      <c r="D3" s="599"/>
      <c r="E3" s="599"/>
      <c r="F3" s="599"/>
      <c r="G3" s="599"/>
      <c r="H3" s="599"/>
      <c r="I3" s="599"/>
      <c r="J3" s="599"/>
      <c r="K3" s="599"/>
    </row>
    <row r="4" spans="2:12" ht="39.950000000000003" customHeight="1" x14ac:dyDescent="0.25">
      <c r="B4" s="598" t="s">
        <v>459</v>
      </c>
      <c r="C4" s="598"/>
      <c r="D4" s="598"/>
      <c r="E4" s="598"/>
      <c r="F4" s="598"/>
      <c r="G4" s="598"/>
      <c r="H4" s="598"/>
      <c r="I4" s="598"/>
      <c r="J4" s="598"/>
      <c r="K4" s="598"/>
    </row>
    <row r="5" spans="2:12" ht="6.75" customHeight="1" x14ac:dyDescent="0.25"/>
    <row r="6" spans="2:12" ht="30" customHeight="1" x14ac:dyDescent="0.25">
      <c r="B6" s="602" t="s">
        <v>212</v>
      </c>
      <c r="C6" s="603"/>
      <c r="D6" s="603"/>
      <c r="E6" s="603"/>
      <c r="F6" s="603"/>
      <c r="G6" s="603"/>
      <c r="H6" s="603"/>
      <c r="I6" s="603"/>
      <c r="J6" s="603"/>
      <c r="K6" s="603"/>
      <c r="L6" s="604"/>
    </row>
    <row r="7" spans="2:12" ht="30" customHeight="1" x14ac:dyDescent="0.25">
      <c r="B7" s="10" t="s">
        <v>36</v>
      </c>
      <c r="C7" s="10">
        <v>2015</v>
      </c>
      <c r="D7" s="10">
        <v>2016</v>
      </c>
      <c r="E7" s="10">
        <v>2017</v>
      </c>
      <c r="F7" s="10">
        <v>2018</v>
      </c>
      <c r="G7" s="10">
        <v>2019</v>
      </c>
      <c r="H7" s="10">
        <v>2020</v>
      </c>
      <c r="I7" s="10">
        <v>2021</v>
      </c>
      <c r="J7" s="10">
        <v>2022</v>
      </c>
      <c r="K7" s="10">
        <v>2023</v>
      </c>
      <c r="L7" s="10">
        <v>2024</v>
      </c>
    </row>
    <row r="8" spans="2:12" ht="30" customHeight="1" x14ac:dyDescent="0.25">
      <c r="B8" s="9" t="s">
        <v>0</v>
      </c>
      <c r="C8" s="9" t="s">
        <v>20</v>
      </c>
      <c r="D8" s="9" t="s">
        <v>20</v>
      </c>
      <c r="E8" s="9">
        <v>11</v>
      </c>
      <c r="F8" s="9">
        <v>22</v>
      </c>
      <c r="G8" s="9">
        <v>15</v>
      </c>
      <c r="H8" s="9">
        <v>6</v>
      </c>
      <c r="I8" s="9">
        <v>13</v>
      </c>
      <c r="J8" s="9">
        <v>8</v>
      </c>
      <c r="K8" s="9">
        <v>10</v>
      </c>
      <c r="L8" s="544">
        <v>7</v>
      </c>
    </row>
    <row r="9" spans="2:12" ht="30" customHeight="1" x14ac:dyDescent="0.25">
      <c r="B9" s="9" t="s">
        <v>52</v>
      </c>
      <c r="C9" s="9" t="s">
        <v>20</v>
      </c>
      <c r="D9" s="9" t="s">
        <v>20</v>
      </c>
      <c r="E9" s="9">
        <v>0</v>
      </c>
      <c r="F9" s="9">
        <v>0</v>
      </c>
      <c r="G9" s="9">
        <v>2</v>
      </c>
      <c r="H9" s="9">
        <v>0</v>
      </c>
      <c r="I9" s="9">
        <v>0</v>
      </c>
      <c r="J9" s="9">
        <v>2</v>
      </c>
      <c r="K9" s="9">
        <v>10</v>
      </c>
      <c r="L9" s="544">
        <v>0</v>
      </c>
    </row>
    <row r="10" spans="2:12" ht="30" customHeight="1" x14ac:dyDescent="0.25">
      <c r="B10" s="9" t="s">
        <v>53</v>
      </c>
      <c r="C10" s="9" t="s">
        <v>20</v>
      </c>
      <c r="D10" s="9" t="s">
        <v>20</v>
      </c>
      <c r="E10" s="9">
        <v>18</v>
      </c>
      <c r="F10" s="9">
        <v>16</v>
      </c>
      <c r="G10" s="9">
        <v>14</v>
      </c>
      <c r="H10" s="9">
        <v>18</v>
      </c>
      <c r="I10" s="9">
        <v>19</v>
      </c>
      <c r="J10" s="9">
        <v>9</v>
      </c>
      <c r="K10" s="9">
        <v>25</v>
      </c>
      <c r="L10" s="544">
        <v>42</v>
      </c>
    </row>
    <row r="11" spans="2:12" ht="30" customHeight="1" thickBot="1" x14ac:dyDescent="0.3">
      <c r="B11" s="24" t="s">
        <v>1</v>
      </c>
      <c r="C11" s="24" t="s">
        <v>20</v>
      </c>
      <c r="D11" s="24" t="s">
        <v>20</v>
      </c>
      <c r="E11" s="24">
        <v>29</v>
      </c>
      <c r="F11" s="24">
        <v>38</v>
      </c>
      <c r="G11" s="24">
        <v>31</v>
      </c>
      <c r="H11" s="24">
        <v>24</v>
      </c>
      <c r="I11" s="24">
        <v>32</v>
      </c>
      <c r="J11" s="24">
        <v>19</v>
      </c>
      <c r="K11" s="24">
        <v>45</v>
      </c>
      <c r="L11" s="24">
        <v>49</v>
      </c>
    </row>
    <row r="12" spans="2:12" ht="30" customHeight="1" thickTop="1" x14ac:dyDescent="0.25">
      <c r="B12" s="146" t="s">
        <v>290</v>
      </c>
      <c r="C12" s="197" t="s">
        <v>38</v>
      </c>
      <c r="D12" s="197" t="s">
        <v>39</v>
      </c>
      <c r="E12" s="197" t="s">
        <v>40</v>
      </c>
      <c r="F12" s="197" t="s">
        <v>41</v>
      </c>
      <c r="G12" s="198">
        <v>240</v>
      </c>
      <c r="H12" s="198">
        <v>169</v>
      </c>
      <c r="I12" s="198">
        <v>208</v>
      </c>
      <c r="J12" s="198">
        <v>240</v>
      </c>
      <c r="K12" s="198">
        <v>299</v>
      </c>
      <c r="L12" s="198">
        <v>293</v>
      </c>
    </row>
    <row r="13" spans="2:12" ht="30" customHeight="1" x14ac:dyDescent="0.25">
      <c r="B13" s="9" t="s">
        <v>139</v>
      </c>
      <c r="C13" s="14" t="s">
        <v>20</v>
      </c>
      <c r="D13" s="14" t="s">
        <v>20</v>
      </c>
      <c r="E13" s="14">
        <f t="shared" ref="E13:G13" si="0">E11/E12</f>
        <v>0.13942307692307693</v>
      </c>
      <c r="F13" s="14">
        <f t="shared" si="0"/>
        <v>0.17272727272727273</v>
      </c>
      <c r="G13" s="14">
        <f t="shared" si="0"/>
        <v>0.12916666666666668</v>
      </c>
      <c r="H13" s="14">
        <f t="shared" ref="H13" si="1">H11/H12</f>
        <v>0.14201183431952663</v>
      </c>
      <c r="I13" s="14">
        <f t="shared" ref="I13:J13" si="2">I11/I12</f>
        <v>0.15384615384615385</v>
      </c>
      <c r="J13" s="14">
        <f t="shared" si="2"/>
        <v>7.9166666666666663E-2</v>
      </c>
      <c r="K13" s="14">
        <f t="shared" ref="K13:L13" si="3">K11/K12</f>
        <v>0.15050167224080269</v>
      </c>
      <c r="L13" s="14">
        <f t="shared" si="3"/>
        <v>0.16723549488054607</v>
      </c>
    </row>
    <row r="14" spans="2:12" ht="22.5" customHeight="1" x14ac:dyDescent="0.25">
      <c r="B14" s="23" t="s">
        <v>14</v>
      </c>
    </row>
    <row r="15" spans="2:12" x14ac:dyDescent="0.25">
      <c r="B15" t="s">
        <v>81</v>
      </c>
    </row>
    <row r="28" spans="1:1" x14ac:dyDescent="0.25">
      <c r="A28" s="488"/>
    </row>
  </sheetData>
  <mergeCells count="4">
    <mergeCell ref="B4:K4"/>
    <mergeCell ref="B3:K3"/>
    <mergeCell ref="B2:K2"/>
    <mergeCell ref="B6:L6"/>
  </mergeCells>
  <pageMargins left="0.7" right="0.7" top="0.75" bottom="0.75" header="0.3" footer="0.3"/>
  <ignoredErrors>
    <ignoredError sqref="C12:F12" numberStoredAsText="1"/>
  </ignoredErrors>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B2:F20"/>
  <sheetViews>
    <sheetView showGridLines="0" topLeftCell="A4" workbookViewId="0">
      <selection activeCell="H17" sqref="H17"/>
    </sheetView>
  </sheetViews>
  <sheetFormatPr defaultRowHeight="15" x14ac:dyDescent="0.25"/>
  <cols>
    <col min="1" max="1" width="10.5703125" customWidth="1"/>
    <col min="2" max="2" width="9.5703125" customWidth="1"/>
    <col min="3" max="3" width="15.5703125" customWidth="1"/>
    <col min="4" max="4" width="16.140625" customWidth="1"/>
    <col min="5" max="5" width="16" customWidth="1"/>
    <col min="6" max="6" width="14.85546875" customWidth="1"/>
  </cols>
  <sheetData>
    <row r="2" spans="2:6" ht="21.75" customHeight="1" x14ac:dyDescent="0.25">
      <c r="B2" s="599" t="s">
        <v>445</v>
      </c>
      <c r="C2" s="599"/>
      <c r="D2" s="599"/>
      <c r="E2" s="599"/>
      <c r="F2" s="599"/>
    </row>
    <row r="3" spans="2:6" ht="27.75" customHeight="1" x14ac:dyDescent="0.25">
      <c r="B3" s="599" t="s">
        <v>638</v>
      </c>
      <c r="C3" s="599"/>
      <c r="D3" s="599"/>
      <c r="E3" s="599"/>
      <c r="F3" s="599"/>
    </row>
    <row r="4" spans="2:6" ht="22.5" customHeight="1" x14ac:dyDescent="0.25">
      <c r="B4" s="659" t="s">
        <v>460</v>
      </c>
      <c r="C4" s="659"/>
      <c r="D4" s="659"/>
      <c r="E4" s="659"/>
      <c r="F4" s="659"/>
    </row>
    <row r="5" spans="2:6" ht="7.5" customHeight="1" x14ac:dyDescent="0.25"/>
    <row r="6" spans="2:6" ht="30" customHeight="1" x14ac:dyDescent="0.25">
      <c r="B6" s="656" t="s">
        <v>212</v>
      </c>
      <c r="C6" s="657"/>
      <c r="D6" s="657"/>
      <c r="E6" s="657"/>
      <c r="F6" s="658"/>
    </row>
    <row r="7" spans="2:6" ht="30" customHeight="1" x14ac:dyDescent="0.25">
      <c r="B7" s="660" t="s">
        <v>7</v>
      </c>
      <c r="C7" s="662" t="s">
        <v>67</v>
      </c>
      <c r="D7" s="663"/>
      <c r="E7" s="664"/>
      <c r="F7" s="665" t="s">
        <v>66</v>
      </c>
    </row>
    <row r="8" spans="2:6" ht="32.25" customHeight="1" thickBot="1" x14ac:dyDescent="0.3">
      <c r="B8" s="661"/>
      <c r="C8" s="235" t="s">
        <v>58</v>
      </c>
      <c r="D8" s="236" t="s">
        <v>59</v>
      </c>
      <c r="E8" s="237" t="s">
        <v>60</v>
      </c>
      <c r="F8" s="666"/>
    </row>
    <row r="9" spans="2:6" ht="30" customHeight="1" thickTop="1" x14ac:dyDescent="0.25">
      <c r="B9" s="238">
        <v>2015</v>
      </c>
      <c r="C9" s="9" t="s">
        <v>20</v>
      </c>
      <c r="D9" s="9" t="s">
        <v>20</v>
      </c>
      <c r="E9" s="9" t="s">
        <v>20</v>
      </c>
      <c r="F9" s="241" t="s">
        <v>79</v>
      </c>
    </row>
    <row r="10" spans="2:6" ht="30" customHeight="1" x14ac:dyDescent="0.25">
      <c r="B10" s="242">
        <v>2016</v>
      </c>
      <c r="C10" s="9" t="s">
        <v>20</v>
      </c>
      <c r="D10" s="9" t="s">
        <v>20</v>
      </c>
      <c r="E10" s="9" t="s">
        <v>20</v>
      </c>
      <c r="F10" s="243" t="s">
        <v>80</v>
      </c>
    </row>
    <row r="11" spans="2:6" ht="30" customHeight="1" x14ac:dyDescent="0.25">
      <c r="B11" s="242">
        <v>2017</v>
      </c>
      <c r="C11" s="239">
        <v>6</v>
      </c>
      <c r="D11" s="226">
        <v>7</v>
      </c>
      <c r="E11" s="240">
        <v>16</v>
      </c>
      <c r="F11" s="243" t="s">
        <v>74</v>
      </c>
    </row>
    <row r="12" spans="2:6" ht="30" customHeight="1" x14ac:dyDescent="0.25">
      <c r="B12" s="242">
        <v>2018</v>
      </c>
      <c r="C12" s="239">
        <v>8</v>
      </c>
      <c r="D12" s="226">
        <v>4</v>
      </c>
      <c r="E12" s="240">
        <v>26</v>
      </c>
      <c r="F12" s="243" t="s">
        <v>73</v>
      </c>
    </row>
    <row r="13" spans="2:6" ht="30" customHeight="1" x14ac:dyDescent="0.25">
      <c r="B13" s="242">
        <v>2019</v>
      </c>
      <c r="C13" s="244">
        <v>11</v>
      </c>
      <c r="D13" s="13">
        <v>2</v>
      </c>
      <c r="E13" s="245">
        <v>18</v>
      </c>
      <c r="F13" s="243" t="s">
        <v>48</v>
      </c>
    </row>
    <row r="14" spans="2:6" ht="30" customHeight="1" x14ac:dyDescent="0.25">
      <c r="B14" s="242">
        <v>2020</v>
      </c>
      <c r="C14" s="244">
        <v>10</v>
      </c>
      <c r="D14" s="13">
        <v>8</v>
      </c>
      <c r="E14" s="245">
        <v>6</v>
      </c>
      <c r="F14" s="243" t="s">
        <v>280</v>
      </c>
    </row>
    <row r="15" spans="2:6" ht="30" customHeight="1" x14ac:dyDescent="0.25">
      <c r="B15" s="242">
        <v>2021</v>
      </c>
      <c r="C15" s="244">
        <v>16</v>
      </c>
      <c r="D15" s="13">
        <v>2</v>
      </c>
      <c r="E15" s="245">
        <v>14</v>
      </c>
      <c r="F15" s="243" t="s">
        <v>697</v>
      </c>
    </row>
    <row r="16" spans="2:6" ht="30" customHeight="1" x14ac:dyDescent="0.25">
      <c r="B16" s="242">
        <v>2022</v>
      </c>
      <c r="C16" s="244">
        <v>8</v>
      </c>
      <c r="D16" s="13">
        <v>1</v>
      </c>
      <c r="E16" s="245">
        <v>10</v>
      </c>
      <c r="F16" s="243" t="s">
        <v>741</v>
      </c>
    </row>
    <row r="17" spans="2:6" ht="30" customHeight="1" x14ac:dyDescent="0.25">
      <c r="B17" s="242">
        <v>2023</v>
      </c>
      <c r="C17" s="527" t="s">
        <v>20</v>
      </c>
      <c r="D17" s="519" t="s">
        <v>20</v>
      </c>
      <c r="E17" s="528" t="s">
        <v>20</v>
      </c>
      <c r="F17" s="252" t="s">
        <v>806</v>
      </c>
    </row>
    <row r="18" spans="2:6" ht="30" customHeight="1" x14ac:dyDescent="0.25">
      <c r="B18" s="242">
        <v>2024</v>
      </c>
      <c r="C18" s="527" t="s">
        <v>20</v>
      </c>
      <c r="D18" s="519" t="s">
        <v>20</v>
      </c>
      <c r="E18" s="528" t="s">
        <v>20</v>
      </c>
      <c r="F18" s="252" t="s">
        <v>837</v>
      </c>
    </row>
    <row r="19" spans="2:6" x14ac:dyDescent="0.25">
      <c r="B19" s="4" t="s">
        <v>14</v>
      </c>
    </row>
    <row r="20" spans="2:6" x14ac:dyDescent="0.25">
      <c r="B20" s="1" t="s">
        <v>310</v>
      </c>
    </row>
  </sheetData>
  <mergeCells count="7">
    <mergeCell ref="B2:F2"/>
    <mergeCell ref="B6:F6"/>
    <mergeCell ref="B7:B8"/>
    <mergeCell ref="C7:E7"/>
    <mergeCell ref="F7:F8"/>
    <mergeCell ref="B4:F4"/>
    <mergeCell ref="B3:F3"/>
  </mergeCells>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Folha16"/>
  <dimension ref="B2:L59"/>
  <sheetViews>
    <sheetView showGridLines="0" workbookViewId="0">
      <selection activeCell="N10" sqref="N10"/>
    </sheetView>
  </sheetViews>
  <sheetFormatPr defaultRowHeight="15" x14ac:dyDescent="0.25"/>
  <cols>
    <col min="1" max="1" width="10.7109375" customWidth="1"/>
    <col min="2" max="2" width="31" customWidth="1"/>
  </cols>
  <sheetData>
    <row r="2" spans="2:12" ht="18.75" customHeight="1" x14ac:dyDescent="0.25">
      <c r="B2" s="638" t="s">
        <v>433</v>
      </c>
      <c r="C2" s="638"/>
      <c r="D2" s="638"/>
      <c r="E2" s="638"/>
      <c r="F2" s="638"/>
      <c r="G2" s="638"/>
      <c r="H2" s="638"/>
      <c r="I2" s="638"/>
      <c r="J2" s="638"/>
      <c r="K2" s="638"/>
    </row>
    <row r="3" spans="2:12" ht="21" customHeight="1" x14ac:dyDescent="0.25">
      <c r="B3" s="638" t="s">
        <v>639</v>
      </c>
      <c r="C3" s="638"/>
      <c r="D3" s="638"/>
      <c r="E3" s="638"/>
      <c r="F3" s="638"/>
      <c r="G3" s="638"/>
      <c r="H3" s="638"/>
      <c r="I3" s="638"/>
      <c r="J3" s="638"/>
      <c r="K3" s="638"/>
    </row>
    <row r="4" spans="2:12" ht="29.25" customHeight="1" x14ac:dyDescent="0.25">
      <c r="B4" s="598" t="s">
        <v>461</v>
      </c>
      <c r="C4" s="598"/>
      <c r="D4" s="598"/>
      <c r="E4" s="598"/>
      <c r="F4" s="598"/>
      <c r="G4" s="598"/>
      <c r="H4" s="598"/>
      <c r="I4" s="598"/>
      <c r="J4" s="598"/>
      <c r="K4" s="598"/>
    </row>
    <row r="5" spans="2:12" ht="9.75" customHeight="1" x14ac:dyDescent="0.25">
      <c r="B5" s="22"/>
      <c r="C5" s="22"/>
      <c r="D5" s="22"/>
      <c r="E5" s="22"/>
      <c r="F5" s="22"/>
      <c r="G5" s="22"/>
    </row>
    <row r="6" spans="2:12" ht="30" customHeight="1" x14ac:dyDescent="0.25">
      <c r="B6" s="656" t="s">
        <v>312</v>
      </c>
      <c r="C6" s="657"/>
      <c r="D6" s="657"/>
      <c r="E6" s="657"/>
      <c r="F6" s="657"/>
      <c r="G6" s="657"/>
      <c r="H6" s="657"/>
      <c r="I6" s="657"/>
      <c r="J6" s="657"/>
      <c r="K6" s="657"/>
      <c r="L6" s="658"/>
    </row>
    <row r="7" spans="2:12" ht="30" customHeight="1" x14ac:dyDescent="0.25">
      <c r="B7" s="8" t="s">
        <v>37</v>
      </c>
      <c r="C7" s="8">
        <v>2015</v>
      </c>
      <c r="D7" s="8">
        <v>2016</v>
      </c>
      <c r="E7" s="8">
        <v>2017</v>
      </c>
      <c r="F7" s="8">
        <v>2018</v>
      </c>
      <c r="G7" s="8">
        <v>2019</v>
      </c>
      <c r="H7" s="8">
        <v>2020</v>
      </c>
      <c r="I7" s="8">
        <v>2021</v>
      </c>
      <c r="J7" s="8">
        <v>2022</v>
      </c>
      <c r="K7" s="8">
        <v>2023</v>
      </c>
      <c r="L7" s="8">
        <v>2024</v>
      </c>
    </row>
    <row r="8" spans="2:12" ht="30" customHeight="1" x14ac:dyDescent="0.25">
      <c r="B8" s="13" t="s">
        <v>5</v>
      </c>
      <c r="C8" s="13">
        <v>5</v>
      </c>
      <c r="D8" s="168">
        <v>10</v>
      </c>
      <c r="E8" s="168">
        <v>7</v>
      </c>
      <c r="F8" s="13">
        <v>16</v>
      </c>
      <c r="G8" s="168">
        <v>12</v>
      </c>
      <c r="H8" s="168">
        <v>3</v>
      </c>
      <c r="I8" s="168">
        <v>10</v>
      </c>
      <c r="J8" s="168">
        <v>8</v>
      </c>
      <c r="K8" s="168">
        <v>9</v>
      </c>
      <c r="L8" s="168">
        <v>12</v>
      </c>
    </row>
    <row r="9" spans="2:12" ht="30" customHeight="1" x14ac:dyDescent="0.25">
      <c r="B9" s="13" t="s">
        <v>2</v>
      </c>
      <c r="C9" s="13">
        <v>12</v>
      </c>
      <c r="D9" s="168">
        <v>19</v>
      </c>
      <c r="E9" s="168">
        <v>31</v>
      </c>
      <c r="F9" s="13">
        <v>29</v>
      </c>
      <c r="G9" s="168">
        <v>29</v>
      </c>
      <c r="H9" s="168">
        <v>28</v>
      </c>
      <c r="I9" s="168">
        <v>28</v>
      </c>
      <c r="J9" s="168">
        <v>27</v>
      </c>
      <c r="K9" s="168">
        <v>38</v>
      </c>
      <c r="L9" s="168">
        <v>46</v>
      </c>
    </row>
    <row r="10" spans="2:12" ht="30" customHeight="1" x14ac:dyDescent="0.25">
      <c r="B10" s="13" t="s">
        <v>3</v>
      </c>
      <c r="C10" s="13">
        <v>20</v>
      </c>
      <c r="D10" s="168">
        <v>9</v>
      </c>
      <c r="E10" s="168">
        <v>18</v>
      </c>
      <c r="F10" s="13">
        <v>20</v>
      </c>
      <c r="G10" s="168">
        <v>15</v>
      </c>
      <c r="H10" s="168">
        <v>13</v>
      </c>
      <c r="I10" s="168">
        <v>20</v>
      </c>
      <c r="J10" s="168">
        <v>20</v>
      </c>
      <c r="K10" s="168">
        <v>24</v>
      </c>
      <c r="L10" s="168">
        <v>28</v>
      </c>
    </row>
    <row r="11" spans="2:12" ht="30" customHeight="1" thickBot="1" x14ac:dyDescent="0.3">
      <c r="B11" s="25" t="s">
        <v>1</v>
      </c>
      <c r="C11" s="25">
        <v>37</v>
      </c>
      <c r="D11" s="195">
        <v>38</v>
      </c>
      <c r="E11" s="195">
        <v>56</v>
      </c>
      <c r="F11" s="25">
        <v>65</v>
      </c>
      <c r="G11" s="195">
        <v>56</v>
      </c>
      <c r="H11" s="195">
        <v>44</v>
      </c>
      <c r="I11" s="195">
        <v>58</v>
      </c>
      <c r="J11" s="195">
        <v>55</v>
      </c>
      <c r="K11" s="195">
        <v>71</v>
      </c>
      <c r="L11" s="195">
        <v>86</v>
      </c>
    </row>
    <row r="12" spans="2:12" ht="30" customHeight="1" thickTop="1" x14ac:dyDescent="0.25">
      <c r="B12" s="202" t="s">
        <v>305</v>
      </c>
      <c r="C12" s="197" t="s">
        <v>38</v>
      </c>
      <c r="D12" s="197" t="s">
        <v>39</v>
      </c>
      <c r="E12" s="197" t="s">
        <v>40</v>
      </c>
      <c r="F12" s="197" t="s">
        <v>41</v>
      </c>
      <c r="G12" s="198">
        <v>240</v>
      </c>
      <c r="H12" s="198">
        <v>169</v>
      </c>
      <c r="I12" s="198">
        <v>208</v>
      </c>
      <c r="J12" s="198">
        <v>240</v>
      </c>
      <c r="K12" s="198">
        <v>299</v>
      </c>
      <c r="L12" s="198">
        <v>293</v>
      </c>
    </row>
    <row r="13" spans="2:12" ht="30" customHeight="1" x14ac:dyDescent="0.25">
      <c r="B13" s="13" t="s">
        <v>18</v>
      </c>
      <c r="C13" s="14">
        <f>C11/C12</f>
        <v>0.26811594202898553</v>
      </c>
      <c r="D13" s="14">
        <f t="shared" ref="D13:G13" si="0">D11/D12</f>
        <v>0.26027397260273971</v>
      </c>
      <c r="E13" s="14">
        <f t="shared" si="0"/>
        <v>0.26923076923076922</v>
      </c>
      <c r="F13" s="14">
        <f t="shared" si="0"/>
        <v>0.29545454545454547</v>
      </c>
      <c r="G13" s="14">
        <f t="shared" si="0"/>
        <v>0.23333333333333334</v>
      </c>
      <c r="H13" s="14">
        <f t="shared" ref="H13" si="1">H11/H12</f>
        <v>0.26035502958579881</v>
      </c>
      <c r="I13" s="14">
        <f t="shared" ref="I13:J13" si="2">I11/I12</f>
        <v>0.27884615384615385</v>
      </c>
      <c r="J13" s="14">
        <f t="shared" si="2"/>
        <v>0.22916666666666666</v>
      </c>
      <c r="K13" s="14">
        <f t="shared" ref="K13:L13" si="3">K11/K12</f>
        <v>0.23745819397993312</v>
      </c>
      <c r="L13" s="14">
        <f t="shared" si="3"/>
        <v>0.29351535836177473</v>
      </c>
    </row>
    <row r="14" spans="2:12" ht="18.75" customHeight="1" x14ac:dyDescent="0.25">
      <c r="B14" s="4" t="s">
        <v>14</v>
      </c>
    </row>
    <row r="15" spans="2:12" x14ac:dyDescent="0.25">
      <c r="B15" s="23"/>
      <c r="G15" t="s">
        <v>15</v>
      </c>
    </row>
    <row r="18" spans="2:5" ht="15" customHeight="1" x14ac:dyDescent="0.25">
      <c r="B18" s="22"/>
      <c r="C18" s="22"/>
      <c r="D18" s="22"/>
      <c r="E18" s="22"/>
    </row>
    <row r="19" spans="2:5" ht="15.75" x14ac:dyDescent="0.25">
      <c r="B19" s="22"/>
      <c r="C19" s="22"/>
      <c r="D19" s="22"/>
      <c r="E19" s="22"/>
    </row>
    <row r="21" spans="2:5" ht="15.75" customHeight="1" x14ac:dyDescent="0.25">
      <c r="B21" s="39"/>
      <c r="C21" s="39"/>
      <c r="D21" s="39"/>
      <c r="E21" s="39"/>
    </row>
    <row r="22" spans="2:5" x14ac:dyDescent="0.25">
      <c r="B22" s="41"/>
      <c r="C22" s="41"/>
      <c r="D22" s="41"/>
      <c r="E22" s="41"/>
    </row>
    <row r="23" spans="2:5" ht="15" customHeight="1" x14ac:dyDescent="0.25">
      <c r="B23" s="41"/>
      <c r="C23" s="41"/>
      <c r="D23" s="41"/>
      <c r="E23" s="41"/>
    </row>
    <row r="24" spans="2:5" ht="17.25" customHeight="1" x14ac:dyDescent="0.25">
      <c r="E24" s="42"/>
    </row>
    <row r="25" spans="2:5" ht="15.75" customHeight="1" x14ac:dyDescent="0.25">
      <c r="B25" s="43"/>
      <c r="C25" s="44"/>
      <c r="D25" s="44"/>
      <c r="E25" s="45"/>
    </row>
    <row r="26" spans="2:5" ht="15" customHeight="1" x14ac:dyDescent="0.25">
      <c r="B26" s="43"/>
      <c r="C26" s="44"/>
      <c r="D26" s="44"/>
      <c r="E26" s="45"/>
    </row>
    <row r="27" spans="2:5" x14ac:dyDescent="0.25">
      <c r="B27" s="46"/>
      <c r="C27" s="46"/>
      <c r="D27" s="46"/>
      <c r="E27" s="46"/>
    </row>
    <row r="28" spans="2:5" x14ac:dyDescent="0.25">
      <c r="B28" s="47"/>
      <c r="C28" s="47"/>
      <c r="D28" s="47"/>
      <c r="E28" s="48"/>
    </row>
    <row r="29" spans="2:5" ht="15" customHeight="1" x14ac:dyDescent="0.25">
      <c r="B29" s="49"/>
      <c r="C29" s="49"/>
      <c r="D29" s="49"/>
      <c r="E29" s="50"/>
    </row>
    <row r="30" spans="2:5" ht="15" customHeight="1" x14ac:dyDescent="0.25">
      <c r="B30" s="49"/>
      <c r="C30" s="49"/>
      <c r="D30" s="49"/>
      <c r="E30" s="50"/>
    </row>
    <row r="31" spans="2:5" x14ac:dyDescent="0.25">
      <c r="B31" s="49"/>
      <c r="C31" s="49"/>
      <c r="D31" s="49"/>
      <c r="E31" s="50"/>
    </row>
    <row r="32" spans="2:5" x14ac:dyDescent="0.25">
      <c r="B32" s="51"/>
    </row>
    <row r="35" spans="2:5" ht="15.75" x14ac:dyDescent="0.25">
      <c r="B35" s="39"/>
      <c r="C35" s="39"/>
      <c r="D35" s="39"/>
      <c r="E35" s="39"/>
    </row>
    <row r="36" spans="2:5" x14ac:dyDescent="0.25">
      <c r="B36" s="41"/>
      <c r="C36" s="41"/>
      <c r="D36" s="41"/>
      <c r="E36" s="41"/>
    </row>
    <row r="37" spans="2:5" x14ac:dyDescent="0.25">
      <c r="B37" s="41"/>
      <c r="C37" s="41"/>
      <c r="D37" s="41"/>
      <c r="E37" s="41"/>
    </row>
    <row r="38" spans="2:5" x14ac:dyDescent="0.25">
      <c r="E38" s="42"/>
    </row>
    <row r="39" spans="2:5" x14ac:dyDescent="0.25">
      <c r="B39" s="43"/>
      <c r="C39" s="44"/>
      <c r="D39" s="44"/>
      <c r="E39" s="45"/>
    </row>
    <row r="40" spans="2:5" x14ac:dyDescent="0.25">
      <c r="B40" s="43"/>
      <c r="C40" s="44"/>
      <c r="D40" s="44"/>
      <c r="E40" s="45"/>
    </row>
    <row r="41" spans="2:5" x14ac:dyDescent="0.25">
      <c r="B41" s="43"/>
      <c r="C41" s="44"/>
      <c r="D41" s="44"/>
      <c r="E41" s="45"/>
    </row>
    <row r="42" spans="2:5" x14ac:dyDescent="0.25">
      <c r="B42" s="46"/>
      <c r="C42" s="46"/>
      <c r="D42" s="46"/>
      <c r="E42" s="46"/>
    </row>
    <row r="43" spans="2:5" x14ac:dyDescent="0.25">
      <c r="B43" s="47"/>
      <c r="C43" s="47"/>
      <c r="D43" s="47"/>
      <c r="E43" s="48"/>
    </row>
    <row r="44" spans="2:5" x14ac:dyDescent="0.25">
      <c r="B44" s="49"/>
      <c r="C44" s="49"/>
      <c r="D44" s="49"/>
      <c r="E44" s="50"/>
    </row>
    <row r="45" spans="2:5" x14ac:dyDescent="0.25">
      <c r="B45" s="49"/>
      <c r="C45" s="49"/>
      <c r="D45" s="49"/>
      <c r="E45" s="50"/>
    </row>
    <row r="46" spans="2:5" x14ac:dyDescent="0.25">
      <c r="B46" s="49"/>
      <c r="C46" s="49"/>
      <c r="D46" s="49"/>
      <c r="E46" s="50"/>
    </row>
    <row r="48" spans="2:5" ht="18.75" x14ac:dyDescent="0.25">
      <c r="B48" s="38"/>
      <c r="C48" s="38"/>
      <c r="D48" s="38"/>
      <c r="E48" s="38"/>
    </row>
    <row r="49" spans="2:5" x14ac:dyDescent="0.25">
      <c r="B49" s="41"/>
      <c r="C49" s="41"/>
      <c r="D49" s="41"/>
      <c r="E49" s="41"/>
    </row>
    <row r="50" spans="2:5" x14ac:dyDescent="0.25">
      <c r="B50" s="41"/>
      <c r="C50" s="41"/>
      <c r="D50" s="41"/>
      <c r="E50" s="41"/>
    </row>
    <row r="51" spans="2:5" x14ac:dyDescent="0.25">
      <c r="E51" s="42"/>
    </row>
    <row r="52" spans="2:5" x14ac:dyDescent="0.25">
      <c r="B52" s="43"/>
      <c r="C52" s="44"/>
      <c r="D52" s="44"/>
      <c r="E52" s="45"/>
    </row>
    <row r="53" spans="2:5" x14ac:dyDescent="0.25">
      <c r="B53" s="43"/>
      <c r="C53" s="44"/>
      <c r="D53" s="44"/>
      <c r="E53" s="45"/>
    </row>
    <row r="54" spans="2:5" x14ac:dyDescent="0.25">
      <c r="B54" s="43"/>
      <c r="C54" s="44"/>
      <c r="D54" s="44"/>
      <c r="E54" s="45"/>
    </row>
    <row r="55" spans="2:5" x14ac:dyDescent="0.25">
      <c r="B55" s="46"/>
      <c r="C55" s="46"/>
      <c r="D55" s="46"/>
      <c r="E55" s="46"/>
    </row>
    <row r="56" spans="2:5" x14ac:dyDescent="0.25">
      <c r="B56" s="47"/>
      <c r="C56" s="47"/>
      <c r="D56" s="47"/>
      <c r="E56" s="48"/>
    </row>
    <row r="57" spans="2:5" x14ac:dyDescent="0.25">
      <c r="B57" s="49"/>
      <c r="C57" s="49"/>
      <c r="D57" s="49"/>
      <c r="E57" s="50"/>
    </row>
    <row r="58" spans="2:5" x14ac:dyDescent="0.25">
      <c r="B58" s="49"/>
      <c r="C58" s="49"/>
      <c r="D58" s="49"/>
      <c r="E58" s="50"/>
    </row>
    <row r="59" spans="2:5" x14ac:dyDescent="0.25">
      <c r="B59" s="49"/>
      <c r="C59" s="49"/>
      <c r="D59" s="49"/>
      <c r="E59" s="50"/>
    </row>
  </sheetData>
  <mergeCells count="4">
    <mergeCell ref="B4:K4"/>
    <mergeCell ref="B3:K3"/>
    <mergeCell ref="B2:K2"/>
    <mergeCell ref="B6:L6"/>
  </mergeCells>
  <pageMargins left="0.7" right="0.7" top="0.75" bottom="0.75" header="0.3" footer="0.3"/>
  <ignoredErrors>
    <ignoredError sqref="C12:F12" numberStoredAsText="1"/>
  </ignoredErrors>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B2:L14"/>
  <sheetViews>
    <sheetView showGridLines="0" workbookViewId="0">
      <selection activeCell="M15" sqref="M15"/>
    </sheetView>
  </sheetViews>
  <sheetFormatPr defaultRowHeight="15" x14ac:dyDescent="0.25"/>
  <cols>
    <col min="1" max="1" width="10.7109375" customWidth="1"/>
    <col min="2" max="2" width="32.28515625" customWidth="1"/>
  </cols>
  <sheetData>
    <row r="2" spans="2:12" ht="25.5" customHeight="1" x14ac:dyDescent="0.25">
      <c r="B2" s="599" t="s">
        <v>445</v>
      </c>
      <c r="C2" s="599"/>
      <c r="D2" s="599"/>
      <c r="E2" s="599"/>
      <c r="F2" s="599"/>
      <c r="G2" s="599"/>
      <c r="H2" s="599"/>
      <c r="I2" s="599"/>
      <c r="J2" s="599"/>
      <c r="K2" s="599"/>
    </row>
    <row r="3" spans="2:12" ht="20.25" customHeight="1" x14ac:dyDescent="0.25">
      <c r="B3" s="599" t="s">
        <v>639</v>
      </c>
      <c r="C3" s="599"/>
      <c r="D3" s="599"/>
      <c r="E3" s="599"/>
      <c r="F3" s="599"/>
      <c r="G3" s="599"/>
      <c r="H3" s="599"/>
      <c r="I3" s="599"/>
      <c r="J3" s="599"/>
      <c r="K3" s="599"/>
    </row>
    <row r="4" spans="2:12" ht="21" customHeight="1" x14ac:dyDescent="0.25">
      <c r="B4" s="598" t="s">
        <v>462</v>
      </c>
      <c r="C4" s="598"/>
      <c r="D4" s="598"/>
      <c r="E4" s="598"/>
      <c r="F4" s="598"/>
      <c r="G4" s="598"/>
      <c r="H4" s="598"/>
      <c r="I4" s="598"/>
      <c r="J4" s="598"/>
      <c r="K4" s="598"/>
    </row>
    <row r="5" spans="2:12" ht="11.25" customHeight="1" x14ac:dyDescent="0.25"/>
    <row r="6" spans="2:12" ht="30" customHeight="1" x14ac:dyDescent="0.25">
      <c r="B6" s="656" t="s">
        <v>313</v>
      </c>
      <c r="C6" s="657"/>
      <c r="D6" s="657"/>
      <c r="E6" s="657"/>
      <c r="F6" s="657"/>
      <c r="G6" s="657"/>
      <c r="H6" s="657"/>
      <c r="I6" s="657"/>
      <c r="J6" s="657"/>
      <c r="K6" s="657"/>
      <c r="L6" s="658"/>
    </row>
    <row r="7" spans="2:12" ht="30" customHeight="1" x14ac:dyDescent="0.25">
      <c r="B7" s="8" t="s">
        <v>36</v>
      </c>
      <c r="C7" s="8">
        <v>2015</v>
      </c>
      <c r="D7" s="8">
        <v>2016</v>
      </c>
      <c r="E7" s="8">
        <v>2017</v>
      </c>
      <c r="F7" s="8">
        <v>2018</v>
      </c>
      <c r="G7" s="8">
        <v>2019</v>
      </c>
      <c r="H7" s="8">
        <v>2020</v>
      </c>
      <c r="I7" s="8">
        <v>2021</v>
      </c>
      <c r="J7" s="8">
        <v>2022</v>
      </c>
      <c r="K7" s="8">
        <v>2023</v>
      </c>
      <c r="L7" s="8">
        <v>2024</v>
      </c>
    </row>
    <row r="8" spans="2:12" ht="30" customHeight="1" x14ac:dyDescent="0.25">
      <c r="B8" s="146" t="s">
        <v>0</v>
      </c>
      <c r="C8" s="202">
        <v>8</v>
      </c>
      <c r="D8" s="202">
        <v>10</v>
      </c>
      <c r="E8" s="202">
        <v>7</v>
      </c>
      <c r="F8" s="202">
        <v>16</v>
      </c>
      <c r="G8" s="202">
        <v>12</v>
      </c>
      <c r="H8" s="202">
        <v>12</v>
      </c>
      <c r="I8" s="202">
        <v>16</v>
      </c>
      <c r="J8" s="202">
        <v>14</v>
      </c>
      <c r="K8" s="202">
        <v>19</v>
      </c>
      <c r="L8" s="202">
        <v>17</v>
      </c>
    </row>
    <row r="9" spans="2:12" ht="30" customHeight="1" x14ac:dyDescent="0.25">
      <c r="B9" s="9" t="s">
        <v>52</v>
      </c>
      <c r="C9" s="13">
        <v>8</v>
      </c>
      <c r="D9" s="13">
        <v>19</v>
      </c>
      <c r="E9" s="13">
        <v>31</v>
      </c>
      <c r="F9" s="13">
        <v>29</v>
      </c>
      <c r="G9" s="13">
        <v>29</v>
      </c>
      <c r="H9" s="13">
        <v>5</v>
      </c>
      <c r="I9" s="13">
        <v>6</v>
      </c>
      <c r="J9" s="13">
        <v>11</v>
      </c>
      <c r="K9" s="13">
        <v>12</v>
      </c>
      <c r="L9" s="13">
        <v>9</v>
      </c>
    </row>
    <row r="10" spans="2:12" ht="30" customHeight="1" x14ac:dyDescent="0.25">
      <c r="B10" s="9" t="s">
        <v>53</v>
      </c>
      <c r="C10" s="13">
        <v>21</v>
      </c>
      <c r="D10" s="13">
        <v>9</v>
      </c>
      <c r="E10" s="13">
        <v>18</v>
      </c>
      <c r="F10" s="13">
        <v>20</v>
      </c>
      <c r="G10" s="13">
        <v>15</v>
      </c>
      <c r="H10" s="13">
        <v>27</v>
      </c>
      <c r="I10" s="13">
        <v>36</v>
      </c>
      <c r="J10" s="13">
        <v>30</v>
      </c>
      <c r="K10" s="13">
        <v>40</v>
      </c>
      <c r="L10" s="13">
        <v>60</v>
      </c>
    </row>
    <row r="11" spans="2:12" ht="30" customHeight="1" thickBot="1" x14ac:dyDescent="0.3">
      <c r="B11" s="25" t="s">
        <v>1</v>
      </c>
      <c r="C11" s="25">
        <v>37</v>
      </c>
      <c r="D11" s="25">
        <v>38</v>
      </c>
      <c r="E11" s="25">
        <v>56</v>
      </c>
      <c r="F11" s="25">
        <v>65</v>
      </c>
      <c r="G11" s="25">
        <v>56</v>
      </c>
      <c r="H11" s="25">
        <v>44</v>
      </c>
      <c r="I11" s="25">
        <v>58</v>
      </c>
      <c r="J11" s="25">
        <v>55</v>
      </c>
      <c r="K11" s="25">
        <v>71</v>
      </c>
      <c r="L11" s="25">
        <v>86</v>
      </c>
    </row>
    <row r="12" spans="2:12" ht="30" customHeight="1" thickTop="1" x14ac:dyDescent="0.25">
      <c r="B12" s="202" t="s">
        <v>305</v>
      </c>
      <c r="C12" s="197" t="s">
        <v>38</v>
      </c>
      <c r="D12" s="197" t="s">
        <v>39</v>
      </c>
      <c r="E12" s="197" t="s">
        <v>40</v>
      </c>
      <c r="F12" s="197" t="s">
        <v>41</v>
      </c>
      <c r="G12" s="198">
        <v>240</v>
      </c>
      <c r="H12" s="198">
        <v>169</v>
      </c>
      <c r="I12" s="198">
        <v>208</v>
      </c>
      <c r="J12" s="198">
        <v>240</v>
      </c>
      <c r="K12" s="198">
        <v>299</v>
      </c>
      <c r="L12" s="198">
        <v>293</v>
      </c>
    </row>
    <row r="13" spans="2:12" ht="30" customHeight="1" x14ac:dyDescent="0.25">
      <c r="B13" s="13" t="s">
        <v>18</v>
      </c>
      <c r="C13" s="14">
        <f t="shared" ref="C13:G13" si="0">C11/C12</f>
        <v>0.26811594202898553</v>
      </c>
      <c r="D13" s="14">
        <f t="shared" si="0"/>
        <v>0.26027397260273971</v>
      </c>
      <c r="E13" s="14">
        <f t="shared" si="0"/>
        <v>0.26923076923076922</v>
      </c>
      <c r="F13" s="14">
        <f t="shared" si="0"/>
        <v>0.29545454545454547</v>
      </c>
      <c r="G13" s="14">
        <f t="shared" si="0"/>
        <v>0.23333333333333334</v>
      </c>
      <c r="H13" s="14">
        <f t="shared" ref="H13" si="1">H11/H12</f>
        <v>0.26035502958579881</v>
      </c>
      <c r="I13" s="14">
        <f t="shared" ref="I13:J13" si="2">I11/I12</f>
        <v>0.27884615384615385</v>
      </c>
      <c r="J13" s="14">
        <f t="shared" si="2"/>
        <v>0.22916666666666666</v>
      </c>
      <c r="K13" s="14">
        <f t="shared" ref="K13:L13" si="3">K11/K12</f>
        <v>0.23745819397993312</v>
      </c>
      <c r="L13" s="14">
        <f t="shared" si="3"/>
        <v>0.29351535836177473</v>
      </c>
    </row>
    <row r="14" spans="2:12" ht="21.75" customHeight="1" x14ac:dyDescent="0.25">
      <c r="B14" s="4" t="s">
        <v>14</v>
      </c>
    </row>
  </sheetData>
  <mergeCells count="4">
    <mergeCell ref="B4:K4"/>
    <mergeCell ref="B3:K3"/>
    <mergeCell ref="B2:K2"/>
    <mergeCell ref="B6:L6"/>
  </mergeCells>
  <pageMargins left="0.7" right="0.7" top="0.75" bottom="0.75" header="0.3" footer="0.3"/>
  <ignoredErrors>
    <ignoredError sqref="C12:F12" numberStoredAsText="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4"/>
  <dimension ref="A2:L17"/>
  <sheetViews>
    <sheetView showGridLines="0" zoomScaleNormal="100" workbookViewId="0"/>
  </sheetViews>
  <sheetFormatPr defaultRowHeight="15" x14ac:dyDescent="0.25"/>
  <cols>
    <col min="1" max="1" width="10.85546875" customWidth="1"/>
    <col min="2" max="2" width="44.28515625" customWidth="1"/>
    <col min="9" max="9" width="9" customWidth="1"/>
    <col min="12" max="12" width="8.85546875" customWidth="1"/>
  </cols>
  <sheetData>
    <row r="2" spans="1:12" ht="25.5" customHeight="1" x14ac:dyDescent="0.25">
      <c r="B2" s="599" t="s">
        <v>813</v>
      </c>
      <c r="C2" s="599"/>
      <c r="D2" s="599"/>
      <c r="E2" s="599"/>
      <c r="F2" s="599"/>
      <c r="G2" s="599"/>
      <c r="H2" s="599"/>
      <c r="I2" s="599"/>
      <c r="J2" s="599"/>
      <c r="K2" s="599"/>
    </row>
    <row r="3" spans="1:12" ht="25.5" customHeight="1" x14ac:dyDescent="0.25">
      <c r="B3" s="599" t="s">
        <v>631</v>
      </c>
      <c r="C3" s="599"/>
      <c r="D3" s="599"/>
      <c r="E3" s="599"/>
      <c r="F3" s="599"/>
      <c r="G3" s="599"/>
      <c r="H3" s="599"/>
      <c r="I3" s="599"/>
      <c r="J3" s="599"/>
      <c r="K3" s="599"/>
    </row>
    <row r="4" spans="1:12" ht="30" customHeight="1" x14ac:dyDescent="0.25">
      <c r="A4" s="5"/>
      <c r="B4" s="598" t="s">
        <v>416</v>
      </c>
      <c r="C4" s="598"/>
      <c r="D4" s="598"/>
      <c r="E4" s="598"/>
      <c r="F4" s="598"/>
      <c r="G4" s="598"/>
      <c r="H4" s="598"/>
      <c r="I4" s="598"/>
      <c r="J4" s="598"/>
      <c r="K4" s="598"/>
    </row>
    <row r="5" spans="1:12" x14ac:dyDescent="0.25">
      <c r="A5" s="5"/>
      <c r="H5" s="32"/>
    </row>
    <row r="6" spans="1:12" ht="30" customHeight="1" x14ac:dyDescent="0.25">
      <c r="A6" s="5"/>
      <c r="B6" s="605" t="s">
        <v>288</v>
      </c>
      <c r="C6" s="606"/>
      <c r="D6" s="606"/>
      <c r="E6" s="606"/>
      <c r="F6" s="606"/>
      <c r="G6" s="606"/>
      <c r="H6" s="606"/>
      <c r="I6" s="606"/>
      <c r="J6" s="606"/>
      <c r="K6" s="606"/>
      <c r="L6" s="607"/>
    </row>
    <row r="7" spans="1:12" ht="30" customHeight="1" x14ac:dyDescent="0.25">
      <c r="A7" s="5"/>
      <c r="B7" s="53"/>
      <c r="C7" s="192">
        <v>2015</v>
      </c>
      <c r="D7" s="192">
        <v>2016</v>
      </c>
      <c r="E7" s="192">
        <v>2017</v>
      </c>
      <c r="F7" s="192">
        <v>2018</v>
      </c>
      <c r="G7" s="192">
        <v>2019</v>
      </c>
      <c r="H7" s="192">
        <v>2020</v>
      </c>
      <c r="I7" s="192">
        <v>2021</v>
      </c>
      <c r="J7" s="192">
        <v>2022</v>
      </c>
      <c r="K7" s="192">
        <v>2023</v>
      </c>
      <c r="L7" s="192">
        <v>2024</v>
      </c>
    </row>
    <row r="8" spans="1:12" ht="30" customHeight="1" x14ac:dyDescent="0.25">
      <c r="A8" s="5"/>
      <c r="B8" s="180" t="s">
        <v>328</v>
      </c>
      <c r="C8" s="149" t="s">
        <v>38</v>
      </c>
      <c r="D8" s="149" t="s">
        <v>39</v>
      </c>
      <c r="E8" s="149" t="s">
        <v>40</v>
      </c>
      <c r="F8" s="181">
        <v>220</v>
      </c>
      <c r="G8" s="182">
        <v>240</v>
      </c>
      <c r="H8" s="182">
        <v>169</v>
      </c>
      <c r="I8" s="182">
        <v>208</v>
      </c>
      <c r="J8" s="182">
        <v>240</v>
      </c>
      <c r="K8" s="182">
        <v>299</v>
      </c>
      <c r="L8" s="549">
        <v>293</v>
      </c>
    </row>
    <row r="9" spans="1:12" ht="30" customHeight="1" x14ac:dyDescent="0.25">
      <c r="A9" s="5"/>
      <c r="B9" s="180" t="s">
        <v>329</v>
      </c>
      <c r="C9" s="183">
        <v>490377</v>
      </c>
      <c r="D9" s="183">
        <v>749348</v>
      </c>
      <c r="E9" s="183">
        <v>820883</v>
      </c>
      <c r="F9" s="184">
        <v>900382</v>
      </c>
      <c r="G9" s="185">
        <v>792883</v>
      </c>
      <c r="H9" s="185">
        <v>397638</v>
      </c>
      <c r="I9" s="185">
        <v>540866</v>
      </c>
      <c r="J9" s="185">
        <v>759058</v>
      </c>
      <c r="K9" s="185">
        <v>731372</v>
      </c>
      <c r="L9" s="550">
        <v>933270</v>
      </c>
    </row>
    <row r="10" spans="1:12" ht="30" customHeight="1" x14ac:dyDescent="0.25">
      <c r="A10" s="5"/>
      <c r="B10" s="186" t="s">
        <v>330</v>
      </c>
      <c r="C10" s="364">
        <f t="shared" ref="C10:D10" si="0">+C9/C8</f>
        <v>3553.4565217391305</v>
      </c>
      <c r="D10" s="364">
        <f t="shared" si="0"/>
        <v>5132.5205479452052</v>
      </c>
      <c r="E10" s="364">
        <f>+E9/E8</f>
        <v>3946.5528846153848</v>
      </c>
      <c r="F10" s="365">
        <v>4093</v>
      </c>
      <c r="G10" s="364">
        <v>3303.6791666666668</v>
      </c>
      <c r="H10" s="364">
        <v>2352.8875739</v>
      </c>
      <c r="I10" s="479">
        <v>2600.317</v>
      </c>
      <c r="J10" s="479">
        <f>+J9/J8</f>
        <v>3162.7416666666668</v>
      </c>
      <c r="K10" s="479">
        <f>+K9/K8</f>
        <v>2446.0602006688964</v>
      </c>
      <c r="L10" s="364">
        <v>3185.2218430034131</v>
      </c>
    </row>
    <row r="11" spans="1:12" ht="15" customHeight="1" x14ac:dyDescent="0.25">
      <c r="A11" s="5"/>
      <c r="B11" s="29" t="s">
        <v>726</v>
      </c>
      <c r="C11" s="33"/>
      <c r="D11" s="33"/>
      <c r="E11" s="33"/>
      <c r="F11" s="33"/>
      <c r="G11" s="33"/>
      <c r="H11" s="32"/>
    </row>
    <row r="12" spans="1:12" x14ac:dyDescent="0.25">
      <c r="A12" s="5"/>
      <c r="B12" s="33"/>
      <c r="C12" s="33"/>
      <c r="D12" s="33"/>
      <c r="E12" s="33"/>
      <c r="F12" s="33"/>
      <c r="G12" s="33"/>
      <c r="H12" s="32"/>
    </row>
    <row r="13" spans="1:12" x14ac:dyDescent="0.25">
      <c r="A13" s="5"/>
      <c r="B13" s="31"/>
      <c r="C13" s="32"/>
      <c r="D13" s="32"/>
      <c r="E13" s="32"/>
      <c r="F13" s="32"/>
      <c r="G13" s="32"/>
      <c r="H13" s="32"/>
    </row>
    <row r="14" spans="1:12" x14ac:dyDescent="0.25">
      <c r="A14" s="5"/>
      <c r="B14" s="29"/>
    </row>
    <row r="15" spans="1:12" x14ac:dyDescent="0.25">
      <c r="A15" s="5"/>
      <c r="H15" s="32"/>
    </row>
    <row r="17" spans="6:6" x14ac:dyDescent="0.25">
      <c r="F17" t="s">
        <v>15</v>
      </c>
    </row>
  </sheetData>
  <mergeCells count="4">
    <mergeCell ref="B2:K2"/>
    <mergeCell ref="B3:K3"/>
    <mergeCell ref="B4:K4"/>
    <mergeCell ref="B6:L6"/>
  </mergeCells>
  <pageMargins left="0.7" right="0.7" top="0.75" bottom="0.75" header="0.3" footer="0.3"/>
  <pageSetup paperSize="9" orientation="portrait" r:id="rId1"/>
  <ignoredErrors>
    <ignoredError sqref="C8:E8" numberStoredAsText="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B2:F20"/>
  <sheetViews>
    <sheetView showGridLines="0" topLeftCell="A4" workbookViewId="0">
      <selection activeCell="J12" sqref="J12"/>
    </sheetView>
  </sheetViews>
  <sheetFormatPr defaultRowHeight="15" x14ac:dyDescent="0.25"/>
  <cols>
    <col min="1" max="1" width="10.5703125" customWidth="1"/>
    <col min="2" max="2" width="11.7109375" customWidth="1"/>
    <col min="3" max="3" width="15.7109375" customWidth="1"/>
    <col min="4" max="4" width="15.85546875" customWidth="1"/>
    <col min="5" max="5" width="16.28515625" customWidth="1"/>
    <col min="6" max="6" width="15.140625" customWidth="1"/>
  </cols>
  <sheetData>
    <row r="2" spans="2:6" ht="21.75" customHeight="1" x14ac:dyDescent="0.25">
      <c r="B2" s="599" t="s">
        <v>445</v>
      </c>
      <c r="C2" s="599"/>
      <c r="D2" s="599"/>
      <c r="E2" s="599"/>
      <c r="F2" s="599"/>
    </row>
    <row r="3" spans="2:6" ht="18.75" customHeight="1" x14ac:dyDescent="0.25">
      <c r="B3" s="599" t="s">
        <v>639</v>
      </c>
      <c r="C3" s="599"/>
      <c r="D3" s="599"/>
      <c r="E3" s="599"/>
      <c r="F3" s="599"/>
    </row>
    <row r="4" spans="2:6" ht="23.25" customHeight="1" x14ac:dyDescent="0.25">
      <c r="B4" s="659" t="s">
        <v>800</v>
      </c>
      <c r="C4" s="659"/>
      <c r="D4" s="659"/>
      <c r="E4" s="659"/>
      <c r="F4" s="659"/>
    </row>
    <row r="5" spans="2:6" ht="9" customHeight="1" x14ac:dyDescent="0.25"/>
    <row r="6" spans="2:6" ht="30" customHeight="1" x14ac:dyDescent="0.25">
      <c r="B6" s="656" t="s">
        <v>313</v>
      </c>
      <c r="C6" s="657"/>
      <c r="D6" s="657"/>
      <c r="E6" s="657"/>
      <c r="F6" s="658"/>
    </row>
    <row r="7" spans="2:6" ht="30" customHeight="1" x14ac:dyDescent="0.25">
      <c r="B7" s="660" t="s">
        <v>7</v>
      </c>
      <c r="C7" s="662" t="s">
        <v>67</v>
      </c>
      <c r="D7" s="663"/>
      <c r="E7" s="664"/>
      <c r="F7" s="665" t="s">
        <v>66</v>
      </c>
    </row>
    <row r="8" spans="2:6" ht="33" customHeight="1" thickBot="1" x14ac:dyDescent="0.3">
      <c r="B8" s="661"/>
      <c r="C8" s="235" t="s">
        <v>58</v>
      </c>
      <c r="D8" s="236" t="s">
        <v>59</v>
      </c>
      <c r="E8" s="237" t="s">
        <v>60</v>
      </c>
      <c r="F8" s="666"/>
    </row>
    <row r="9" spans="2:6" ht="30" customHeight="1" thickTop="1" x14ac:dyDescent="0.25">
      <c r="B9" s="238">
        <v>2015</v>
      </c>
      <c r="C9" s="249" t="s">
        <v>20</v>
      </c>
      <c r="D9" s="250" t="s">
        <v>20</v>
      </c>
      <c r="E9" s="251" t="s">
        <v>20</v>
      </c>
      <c r="F9" s="241" t="s">
        <v>77</v>
      </c>
    </row>
    <row r="10" spans="2:6" ht="30" customHeight="1" x14ac:dyDescent="0.25">
      <c r="B10" s="242">
        <v>2016</v>
      </c>
      <c r="C10" s="239" t="s">
        <v>20</v>
      </c>
      <c r="D10" s="226" t="s">
        <v>20</v>
      </c>
      <c r="E10" s="240" t="s">
        <v>20</v>
      </c>
      <c r="F10" s="243" t="s">
        <v>78</v>
      </c>
    </row>
    <row r="11" spans="2:6" ht="30" customHeight="1" x14ac:dyDescent="0.25">
      <c r="B11" s="242">
        <v>2017</v>
      </c>
      <c r="C11" s="239">
        <v>20</v>
      </c>
      <c r="D11" s="226">
        <v>18</v>
      </c>
      <c r="E11" s="240">
        <v>18</v>
      </c>
      <c r="F11" s="243" t="s">
        <v>75</v>
      </c>
    </row>
    <row r="12" spans="2:6" ht="30" customHeight="1" x14ac:dyDescent="0.25">
      <c r="B12" s="242">
        <v>2018</v>
      </c>
      <c r="C12" s="239">
        <v>24</v>
      </c>
      <c r="D12" s="226">
        <v>10</v>
      </c>
      <c r="E12" s="240">
        <v>31</v>
      </c>
      <c r="F12" s="243" t="s">
        <v>76</v>
      </c>
    </row>
    <row r="13" spans="2:6" ht="30" customHeight="1" x14ac:dyDescent="0.25">
      <c r="B13" s="242">
        <v>2019</v>
      </c>
      <c r="C13" s="244">
        <v>3</v>
      </c>
      <c r="D13" s="13">
        <v>22</v>
      </c>
      <c r="E13" s="245">
        <v>31</v>
      </c>
      <c r="F13" s="243" t="s">
        <v>45</v>
      </c>
    </row>
    <row r="14" spans="2:6" ht="30" customHeight="1" x14ac:dyDescent="0.25">
      <c r="B14" s="242">
        <v>2020</v>
      </c>
      <c r="C14" s="244">
        <v>21</v>
      </c>
      <c r="D14" s="13">
        <v>11</v>
      </c>
      <c r="E14" s="245">
        <v>12</v>
      </c>
      <c r="F14" s="243" t="s">
        <v>281</v>
      </c>
    </row>
    <row r="15" spans="2:6" ht="30" customHeight="1" x14ac:dyDescent="0.25">
      <c r="B15" s="242">
        <v>2021</v>
      </c>
      <c r="C15" s="244">
        <v>28</v>
      </c>
      <c r="D15" s="13">
        <v>12</v>
      </c>
      <c r="E15" s="245">
        <v>18</v>
      </c>
      <c r="F15" s="243" t="s">
        <v>698</v>
      </c>
    </row>
    <row r="16" spans="2:6" ht="30" customHeight="1" x14ac:dyDescent="0.25">
      <c r="B16" s="242">
        <v>2022</v>
      </c>
      <c r="C16" s="244">
        <v>29</v>
      </c>
      <c r="D16" s="13">
        <v>12</v>
      </c>
      <c r="E16" s="245">
        <v>14</v>
      </c>
      <c r="F16" s="243" t="s">
        <v>742</v>
      </c>
    </row>
    <row r="17" spans="2:6" ht="30" customHeight="1" x14ac:dyDescent="0.25">
      <c r="B17" s="242">
        <v>2023</v>
      </c>
      <c r="C17" s="527" t="s">
        <v>20</v>
      </c>
      <c r="D17" s="519" t="s">
        <v>20</v>
      </c>
      <c r="E17" s="528" t="s">
        <v>20</v>
      </c>
      <c r="F17" s="520" t="s">
        <v>804</v>
      </c>
    </row>
    <row r="18" spans="2:6" ht="30" customHeight="1" x14ac:dyDescent="0.25">
      <c r="B18" s="242">
        <v>2024</v>
      </c>
      <c r="C18" s="527" t="s">
        <v>20</v>
      </c>
      <c r="D18" s="519" t="s">
        <v>20</v>
      </c>
      <c r="E18" s="528" t="s">
        <v>20</v>
      </c>
      <c r="F18" s="520" t="s">
        <v>844</v>
      </c>
    </row>
    <row r="19" spans="2:6" x14ac:dyDescent="0.25">
      <c r="B19" s="1" t="s">
        <v>14</v>
      </c>
    </row>
    <row r="20" spans="2:6" x14ac:dyDescent="0.25">
      <c r="B20" s="1" t="s">
        <v>310</v>
      </c>
    </row>
  </sheetData>
  <mergeCells count="7">
    <mergeCell ref="B2:F2"/>
    <mergeCell ref="B4:F4"/>
    <mergeCell ref="B6:F6"/>
    <mergeCell ref="B7:B8"/>
    <mergeCell ref="C7:E7"/>
    <mergeCell ref="F7:F8"/>
    <mergeCell ref="B3:F3"/>
  </mergeCells>
  <pageMargins left="0.7" right="0.7" top="0.75" bottom="0.75" header="0.3" footer="0.3"/>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B2:S18"/>
  <sheetViews>
    <sheetView showGridLines="0" workbookViewId="0">
      <selection activeCell="L20" sqref="L20"/>
    </sheetView>
  </sheetViews>
  <sheetFormatPr defaultRowHeight="15" x14ac:dyDescent="0.25"/>
  <cols>
    <col min="1" max="1" width="4.42578125" customWidth="1"/>
    <col min="2" max="2" width="4.7109375" customWidth="1"/>
    <col min="3" max="3" width="55" customWidth="1"/>
    <col min="4" max="13" width="8.7109375" customWidth="1"/>
  </cols>
  <sheetData>
    <row r="2" spans="2:19" ht="21.75" customHeight="1" x14ac:dyDescent="0.25">
      <c r="B2" s="599" t="s">
        <v>433</v>
      </c>
      <c r="C2" s="599"/>
      <c r="D2" s="599"/>
      <c r="E2" s="599"/>
      <c r="F2" s="599"/>
      <c r="G2" s="599"/>
      <c r="H2" s="599"/>
      <c r="I2" s="599"/>
      <c r="J2" s="599"/>
      <c r="K2" s="599"/>
      <c r="L2" s="599"/>
    </row>
    <row r="3" spans="2:19" ht="26.25" customHeight="1" x14ac:dyDescent="0.25">
      <c r="B3" s="599" t="s">
        <v>639</v>
      </c>
      <c r="C3" s="599"/>
      <c r="D3" s="599"/>
      <c r="E3" s="599"/>
      <c r="F3" s="599"/>
      <c r="G3" s="599"/>
      <c r="H3" s="599"/>
      <c r="I3" s="599"/>
      <c r="J3" s="599"/>
      <c r="K3" s="599"/>
      <c r="L3" s="599"/>
    </row>
    <row r="4" spans="2:19" ht="20.25" customHeight="1" x14ac:dyDescent="0.25">
      <c r="B4" s="659" t="s">
        <v>463</v>
      </c>
      <c r="C4" s="659"/>
      <c r="D4" s="659"/>
      <c r="E4" s="659"/>
      <c r="F4" s="659"/>
      <c r="G4" s="659"/>
      <c r="H4" s="659"/>
      <c r="I4" s="659"/>
      <c r="J4" s="659"/>
      <c r="K4" s="659"/>
      <c r="L4" s="659"/>
      <c r="M4" s="698"/>
      <c r="N4" s="698"/>
      <c r="O4" s="698"/>
      <c r="P4" s="698"/>
      <c r="Q4" s="698"/>
      <c r="R4" s="698"/>
      <c r="S4" s="698"/>
    </row>
    <row r="5" spans="2:19" ht="9" customHeight="1" x14ac:dyDescent="0.25"/>
    <row r="6" spans="2:19" ht="30" customHeight="1" x14ac:dyDescent="0.25">
      <c r="B6" s="602" t="s">
        <v>313</v>
      </c>
      <c r="C6" s="603"/>
      <c r="D6" s="603"/>
      <c r="E6" s="603"/>
      <c r="F6" s="603"/>
      <c r="G6" s="603"/>
      <c r="H6" s="603"/>
      <c r="I6" s="603"/>
      <c r="J6" s="603"/>
      <c r="K6" s="603"/>
      <c r="L6" s="603"/>
      <c r="M6" s="604"/>
    </row>
    <row r="7" spans="2:19" ht="30" customHeight="1" x14ac:dyDescent="0.25">
      <c r="B7" s="699" t="s">
        <v>138</v>
      </c>
      <c r="C7" s="700"/>
      <c r="D7" s="28">
        <v>2015</v>
      </c>
      <c r="E7" s="28">
        <v>2016</v>
      </c>
      <c r="F7" s="28">
        <v>2017</v>
      </c>
      <c r="G7" s="28">
        <v>2018</v>
      </c>
      <c r="H7" s="28">
        <v>2019</v>
      </c>
      <c r="I7" s="28">
        <v>2020</v>
      </c>
      <c r="J7" s="28">
        <v>2021</v>
      </c>
      <c r="K7" s="28">
        <v>2022</v>
      </c>
      <c r="L7" s="28">
        <v>2023</v>
      </c>
      <c r="M7" s="28">
        <v>2024</v>
      </c>
    </row>
    <row r="8" spans="2:19" ht="30" customHeight="1" x14ac:dyDescent="0.25">
      <c r="B8" s="701" t="s">
        <v>84</v>
      </c>
      <c r="C8" s="278" t="s">
        <v>88</v>
      </c>
      <c r="D8" s="147" t="s">
        <v>20</v>
      </c>
      <c r="E8" s="147" t="s">
        <v>20</v>
      </c>
      <c r="F8" s="146">
        <v>37</v>
      </c>
      <c r="G8" s="146">
        <v>44</v>
      </c>
      <c r="H8" s="146">
        <v>34</v>
      </c>
      <c r="I8" s="146">
        <v>26</v>
      </c>
      <c r="J8" s="146">
        <v>30</v>
      </c>
      <c r="K8" s="146">
        <v>28</v>
      </c>
      <c r="L8" s="146">
        <v>38</v>
      </c>
      <c r="M8" s="563">
        <v>69</v>
      </c>
    </row>
    <row r="9" spans="2:19" ht="30" customHeight="1" x14ac:dyDescent="0.25">
      <c r="B9" s="702"/>
      <c r="C9" s="170" t="s">
        <v>89</v>
      </c>
      <c r="D9" s="148" t="s">
        <v>20</v>
      </c>
      <c r="E9" s="148" t="s">
        <v>20</v>
      </c>
      <c r="F9" s="9">
        <v>25</v>
      </c>
      <c r="G9" s="9">
        <v>29</v>
      </c>
      <c r="H9" s="9">
        <v>33</v>
      </c>
      <c r="I9" s="9">
        <v>12</v>
      </c>
      <c r="J9" s="9">
        <v>25</v>
      </c>
      <c r="K9" s="9">
        <v>27</v>
      </c>
      <c r="L9" s="9">
        <v>27</v>
      </c>
      <c r="M9" s="544">
        <v>44</v>
      </c>
    </row>
    <row r="10" spans="2:19" ht="30" customHeight="1" x14ac:dyDescent="0.25">
      <c r="B10" s="702"/>
      <c r="C10" s="170" t="s">
        <v>90</v>
      </c>
      <c r="D10" s="148" t="s">
        <v>20</v>
      </c>
      <c r="E10" s="148" t="s">
        <v>20</v>
      </c>
      <c r="F10" s="9">
        <v>18</v>
      </c>
      <c r="G10" s="9">
        <v>31</v>
      </c>
      <c r="H10" s="9">
        <v>26</v>
      </c>
      <c r="I10" s="9">
        <v>13</v>
      </c>
      <c r="J10" s="9">
        <v>24</v>
      </c>
      <c r="K10" s="9">
        <v>28</v>
      </c>
      <c r="L10" s="9">
        <v>26</v>
      </c>
      <c r="M10" s="544">
        <v>42</v>
      </c>
    </row>
    <row r="11" spans="2:19" ht="30" customHeight="1" x14ac:dyDescent="0.25">
      <c r="B11" s="703" t="s">
        <v>348</v>
      </c>
      <c r="C11" s="704"/>
      <c r="D11" s="279" t="s">
        <v>20</v>
      </c>
      <c r="E11" s="279" t="s">
        <v>20</v>
      </c>
      <c r="F11" s="178">
        <v>26</v>
      </c>
      <c r="G11" s="178">
        <v>31</v>
      </c>
      <c r="H11" s="178">
        <v>14</v>
      </c>
      <c r="I11" s="178">
        <v>26</v>
      </c>
      <c r="J11" s="178">
        <v>21</v>
      </c>
      <c r="K11" s="178">
        <v>14</v>
      </c>
      <c r="L11" s="178">
        <v>26</v>
      </c>
      <c r="M11" s="178">
        <v>41</v>
      </c>
    </row>
    <row r="12" spans="2:19" ht="30" customHeight="1" x14ac:dyDescent="0.25">
      <c r="B12" s="705" t="s">
        <v>145</v>
      </c>
      <c r="C12" s="706"/>
      <c r="D12" s="280" t="s">
        <v>20</v>
      </c>
      <c r="E12" s="281" t="s">
        <v>20</v>
      </c>
      <c r="F12" s="280">
        <v>13</v>
      </c>
      <c r="G12" s="280">
        <v>11</v>
      </c>
      <c r="H12" s="280">
        <v>2</v>
      </c>
      <c r="I12" s="280">
        <v>14</v>
      </c>
      <c r="J12" s="280">
        <v>8</v>
      </c>
      <c r="K12" s="280">
        <v>8</v>
      </c>
      <c r="L12" s="280">
        <v>22</v>
      </c>
      <c r="M12" s="280">
        <v>15</v>
      </c>
    </row>
    <row r="13" spans="2:19" ht="30" customHeight="1" x14ac:dyDescent="0.25">
      <c r="B13" s="707" t="s">
        <v>91</v>
      </c>
      <c r="C13" s="708"/>
      <c r="D13" s="282" t="s">
        <v>20</v>
      </c>
      <c r="E13" s="283" t="s">
        <v>20</v>
      </c>
      <c r="F13" s="282">
        <v>3</v>
      </c>
      <c r="G13" s="282">
        <v>6</v>
      </c>
      <c r="H13" s="282">
        <v>2</v>
      </c>
      <c r="I13" s="282">
        <v>6</v>
      </c>
      <c r="J13" s="282">
        <v>4</v>
      </c>
      <c r="K13" s="282">
        <v>3</v>
      </c>
      <c r="L13" s="282">
        <v>4</v>
      </c>
      <c r="M13" s="282">
        <v>5</v>
      </c>
    </row>
    <row r="14" spans="2:19" ht="30" customHeight="1" thickBot="1" x14ac:dyDescent="0.3">
      <c r="B14" s="709" t="s">
        <v>137</v>
      </c>
      <c r="C14" s="710"/>
      <c r="D14" s="284" t="s">
        <v>20</v>
      </c>
      <c r="E14" s="284" t="s">
        <v>20</v>
      </c>
      <c r="F14" s="286">
        <v>10</v>
      </c>
      <c r="G14" s="286">
        <v>14</v>
      </c>
      <c r="H14" s="286">
        <v>10</v>
      </c>
      <c r="I14" s="286">
        <v>6</v>
      </c>
      <c r="J14" s="286">
        <v>9</v>
      </c>
      <c r="K14" s="286">
        <v>3</v>
      </c>
      <c r="L14" s="286">
        <v>0</v>
      </c>
      <c r="M14" s="286">
        <v>21</v>
      </c>
    </row>
    <row r="15" spans="2:19" ht="30" customHeight="1" thickTop="1" x14ac:dyDescent="0.25">
      <c r="B15" s="647" t="s">
        <v>349</v>
      </c>
      <c r="C15" s="647"/>
      <c r="D15" s="285">
        <v>37</v>
      </c>
      <c r="E15" s="285">
        <v>38</v>
      </c>
      <c r="F15" s="292">
        <v>56</v>
      </c>
      <c r="G15" s="292">
        <v>65</v>
      </c>
      <c r="H15" s="292">
        <v>56</v>
      </c>
      <c r="I15" s="292">
        <v>44</v>
      </c>
      <c r="J15" s="292">
        <v>58</v>
      </c>
      <c r="K15" s="292">
        <v>55</v>
      </c>
      <c r="L15" s="292">
        <v>71</v>
      </c>
      <c r="M15" s="545">
        <v>86</v>
      </c>
    </row>
    <row r="16" spans="2:19" ht="30" customHeight="1" x14ac:dyDescent="0.25">
      <c r="B16" s="697" t="s">
        <v>305</v>
      </c>
      <c r="C16" s="697"/>
      <c r="D16" s="392">
        <v>138</v>
      </c>
      <c r="E16" s="9">
        <v>146</v>
      </c>
      <c r="F16" s="9">
        <v>208</v>
      </c>
      <c r="G16" s="9">
        <v>220</v>
      </c>
      <c r="H16" s="9">
        <v>240</v>
      </c>
      <c r="I16" s="9">
        <v>169</v>
      </c>
      <c r="J16" s="9">
        <v>208</v>
      </c>
      <c r="K16" s="9">
        <v>240</v>
      </c>
      <c r="L16" s="9">
        <v>299</v>
      </c>
      <c r="M16" s="544">
        <v>293</v>
      </c>
    </row>
    <row r="17" spans="2:2" x14ac:dyDescent="0.25">
      <c r="B17" s="4" t="s">
        <v>14</v>
      </c>
    </row>
    <row r="18" spans="2:2" x14ac:dyDescent="0.25">
      <c r="B18" s="1" t="s">
        <v>314</v>
      </c>
    </row>
  </sheetData>
  <mergeCells count="13">
    <mergeCell ref="B3:L3"/>
    <mergeCell ref="B2:L2"/>
    <mergeCell ref="B16:C16"/>
    <mergeCell ref="M4:S4"/>
    <mergeCell ref="B7:C7"/>
    <mergeCell ref="B8:B10"/>
    <mergeCell ref="B15:C15"/>
    <mergeCell ref="B11:C11"/>
    <mergeCell ref="B12:C12"/>
    <mergeCell ref="B13:C13"/>
    <mergeCell ref="B14:C14"/>
    <mergeCell ref="B4:L4"/>
    <mergeCell ref="B6:M6"/>
  </mergeCells>
  <pageMargins left="0.7" right="0.7" top="0.75" bottom="0.75" header="0.3" footer="0.3"/>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L25"/>
  <sheetViews>
    <sheetView showGridLines="0" workbookViewId="0">
      <selection activeCell="N7" sqref="N7"/>
    </sheetView>
  </sheetViews>
  <sheetFormatPr defaultColWidth="9.140625" defaultRowHeight="14.25" x14ac:dyDescent="0.2"/>
  <cols>
    <col min="1" max="1" width="10.5703125" style="2" customWidth="1"/>
    <col min="2" max="2" width="32.42578125" style="6" customWidth="1"/>
    <col min="3" max="7" width="9.140625" style="2"/>
    <col min="8" max="9" width="9.140625" style="2" customWidth="1"/>
    <col min="10" max="16384" width="9.140625" style="2"/>
  </cols>
  <sheetData>
    <row r="1" spans="2:12" x14ac:dyDescent="0.2">
      <c r="B1" s="2"/>
    </row>
    <row r="2" spans="2:12" ht="23.25" customHeight="1" x14ac:dyDescent="0.2">
      <c r="B2" s="599" t="s">
        <v>464</v>
      </c>
      <c r="C2" s="599"/>
      <c r="D2" s="599"/>
      <c r="E2" s="599"/>
      <c r="F2" s="599"/>
      <c r="G2" s="599"/>
      <c r="H2" s="599"/>
      <c r="I2" s="599"/>
      <c r="J2" s="599"/>
      <c r="K2" s="599"/>
    </row>
    <row r="3" spans="2:12" ht="28.5" customHeight="1" x14ac:dyDescent="0.2">
      <c r="B3" s="599" t="s">
        <v>640</v>
      </c>
      <c r="C3" s="599"/>
      <c r="D3" s="599"/>
      <c r="E3" s="599"/>
      <c r="F3" s="599"/>
      <c r="G3" s="599"/>
      <c r="H3" s="599"/>
      <c r="I3" s="599"/>
      <c r="J3" s="599"/>
      <c r="K3" s="599"/>
    </row>
    <row r="4" spans="2:12" ht="39.950000000000003" customHeight="1" x14ac:dyDescent="0.2">
      <c r="B4" s="679" t="s">
        <v>465</v>
      </c>
      <c r="C4" s="679"/>
      <c r="D4" s="679"/>
      <c r="E4" s="679"/>
      <c r="F4" s="679"/>
      <c r="G4" s="679"/>
      <c r="H4" s="679"/>
      <c r="I4" s="679"/>
      <c r="J4" s="679"/>
      <c r="K4" s="679"/>
    </row>
    <row r="5" spans="2:12" ht="7.5" customHeight="1" x14ac:dyDescent="0.25">
      <c r="B5" s="7"/>
      <c r="C5"/>
      <c r="D5"/>
      <c r="E5"/>
      <c r="F5"/>
      <c r="G5"/>
      <c r="H5"/>
      <c r="I5"/>
    </row>
    <row r="6" spans="2:12" ht="30" customHeight="1" x14ac:dyDescent="0.2">
      <c r="B6" s="602" t="s">
        <v>110</v>
      </c>
      <c r="C6" s="603"/>
      <c r="D6" s="603"/>
      <c r="E6" s="603"/>
      <c r="F6" s="603"/>
      <c r="G6" s="603"/>
      <c r="H6" s="603"/>
      <c r="I6" s="603"/>
      <c r="J6" s="603"/>
      <c r="K6" s="603"/>
      <c r="L6" s="604"/>
    </row>
    <row r="7" spans="2:12" ht="30" customHeight="1" x14ac:dyDescent="0.2">
      <c r="B7" s="194" t="s">
        <v>37</v>
      </c>
      <c r="C7" s="194">
        <v>2015</v>
      </c>
      <c r="D7" s="194">
        <v>2016</v>
      </c>
      <c r="E7" s="194">
        <v>2017</v>
      </c>
      <c r="F7" s="194">
        <v>2018</v>
      </c>
      <c r="G7" s="194">
        <v>2019</v>
      </c>
      <c r="H7" s="194">
        <v>2020</v>
      </c>
      <c r="I7" s="194">
        <v>2021</v>
      </c>
      <c r="J7" s="194">
        <v>2022</v>
      </c>
      <c r="K7" s="194">
        <v>2023</v>
      </c>
      <c r="L7" s="194">
        <v>2024</v>
      </c>
    </row>
    <row r="8" spans="2:12" ht="30" customHeight="1" x14ac:dyDescent="0.2">
      <c r="B8" s="13" t="s">
        <v>5</v>
      </c>
      <c r="C8" s="13">
        <v>2</v>
      </c>
      <c r="D8" s="13">
        <v>12</v>
      </c>
      <c r="E8" s="13">
        <v>7</v>
      </c>
      <c r="F8" s="13">
        <v>17</v>
      </c>
      <c r="G8" s="13">
        <v>10</v>
      </c>
      <c r="H8" s="13">
        <v>5</v>
      </c>
      <c r="I8" s="13">
        <v>10</v>
      </c>
      <c r="J8" s="13">
        <v>13</v>
      </c>
      <c r="K8" s="13">
        <v>5</v>
      </c>
      <c r="L8" s="13">
        <v>9</v>
      </c>
    </row>
    <row r="9" spans="2:12" ht="30" customHeight="1" x14ac:dyDescent="0.2">
      <c r="B9" s="13" t="s">
        <v>2</v>
      </c>
      <c r="C9" s="13">
        <v>14</v>
      </c>
      <c r="D9" s="13">
        <v>24</v>
      </c>
      <c r="E9" s="13">
        <v>34</v>
      </c>
      <c r="F9" s="13">
        <v>34</v>
      </c>
      <c r="G9" s="13">
        <v>39</v>
      </c>
      <c r="H9" s="13">
        <v>47</v>
      </c>
      <c r="I9" s="13">
        <v>41</v>
      </c>
      <c r="J9" s="13">
        <v>37</v>
      </c>
      <c r="K9" s="13">
        <v>55</v>
      </c>
      <c r="L9" s="13">
        <v>73</v>
      </c>
    </row>
    <row r="10" spans="2:12" ht="30" customHeight="1" x14ac:dyDescent="0.2">
      <c r="B10" s="13" t="s">
        <v>3</v>
      </c>
      <c r="C10" s="13">
        <v>20</v>
      </c>
      <c r="D10" s="13">
        <v>14</v>
      </c>
      <c r="E10" s="13">
        <v>24</v>
      </c>
      <c r="F10" s="13">
        <v>26</v>
      </c>
      <c r="G10" s="13">
        <v>28</v>
      </c>
      <c r="H10" s="13">
        <v>17</v>
      </c>
      <c r="I10" s="13">
        <v>30</v>
      </c>
      <c r="J10" s="13">
        <v>34</v>
      </c>
      <c r="K10" s="13">
        <v>32</v>
      </c>
      <c r="L10" s="13">
        <v>27</v>
      </c>
    </row>
    <row r="11" spans="2:12" ht="30" customHeight="1" thickBot="1" x14ac:dyDescent="0.25">
      <c r="B11" s="25" t="s">
        <v>1</v>
      </c>
      <c r="C11" s="25">
        <f t="shared" ref="C11:F11" si="0">SUM(C8:C10)</f>
        <v>36</v>
      </c>
      <c r="D11" s="25">
        <f t="shared" si="0"/>
        <v>50</v>
      </c>
      <c r="E11" s="25">
        <f t="shared" si="0"/>
        <v>65</v>
      </c>
      <c r="F11" s="25">
        <f t="shared" si="0"/>
        <v>77</v>
      </c>
      <c r="G11" s="196">
        <f>SUM(G8:G10)</f>
        <v>77</v>
      </c>
      <c r="H11" s="196">
        <f>SUM(H8:H10)</f>
        <v>69</v>
      </c>
      <c r="I11" s="196">
        <v>81</v>
      </c>
      <c r="J11" s="196">
        <v>84</v>
      </c>
      <c r="K11" s="196">
        <v>92</v>
      </c>
      <c r="L11" s="196">
        <v>109</v>
      </c>
    </row>
    <row r="12" spans="2:12" ht="30" customHeight="1" thickTop="1" x14ac:dyDescent="0.2">
      <c r="B12" s="202" t="s">
        <v>305</v>
      </c>
      <c r="C12" s="197" t="s">
        <v>38</v>
      </c>
      <c r="D12" s="197" t="s">
        <v>39</v>
      </c>
      <c r="E12" s="197" t="s">
        <v>40</v>
      </c>
      <c r="F12" s="197" t="s">
        <v>41</v>
      </c>
      <c r="G12" s="198">
        <v>240</v>
      </c>
      <c r="H12" s="198">
        <v>169</v>
      </c>
      <c r="I12" s="198">
        <v>208</v>
      </c>
      <c r="J12" s="198">
        <v>240</v>
      </c>
      <c r="K12" s="198">
        <v>299</v>
      </c>
      <c r="L12" s="198">
        <v>293</v>
      </c>
    </row>
    <row r="13" spans="2:12" ht="30" customHeight="1" x14ac:dyDescent="0.2">
      <c r="B13" s="13" t="s">
        <v>18</v>
      </c>
      <c r="C13" s="14">
        <f t="shared" ref="C13:G13" si="1">C11/C12</f>
        <v>0.2608695652173913</v>
      </c>
      <c r="D13" s="14">
        <f t="shared" si="1"/>
        <v>0.34246575342465752</v>
      </c>
      <c r="E13" s="14">
        <f t="shared" si="1"/>
        <v>0.3125</v>
      </c>
      <c r="F13" s="14">
        <f t="shared" si="1"/>
        <v>0.35</v>
      </c>
      <c r="G13" s="14">
        <f t="shared" si="1"/>
        <v>0.32083333333333336</v>
      </c>
      <c r="H13" s="14">
        <f t="shared" ref="H13" si="2">H11/H12</f>
        <v>0.40828402366863903</v>
      </c>
      <c r="I13" s="14">
        <f t="shared" ref="I13:J13" si="3">I11/I12</f>
        <v>0.38942307692307693</v>
      </c>
      <c r="J13" s="14">
        <f t="shared" si="3"/>
        <v>0.35</v>
      </c>
      <c r="K13" s="14">
        <f t="shared" ref="K13:L13" si="4">K11/K12</f>
        <v>0.30769230769230771</v>
      </c>
      <c r="L13" s="14">
        <f t="shared" si="4"/>
        <v>0.37201365187713309</v>
      </c>
    </row>
    <row r="14" spans="2:12" ht="15" x14ac:dyDescent="0.25">
      <c r="B14" s="1" t="s">
        <v>14</v>
      </c>
      <c r="C14"/>
      <c r="D14"/>
      <c r="E14"/>
      <c r="F14"/>
      <c r="G14"/>
      <c r="H14"/>
      <c r="I14"/>
    </row>
    <row r="15" spans="2:12" ht="15" x14ac:dyDescent="0.25">
      <c r="B15"/>
      <c r="C15"/>
      <c r="D15"/>
      <c r="E15"/>
      <c r="F15"/>
      <c r="G15"/>
      <c r="H15"/>
      <c r="I15"/>
    </row>
    <row r="16" spans="2:12" ht="15" x14ac:dyDescent="0.25">
      <c r="B16"/>
      <c r="C16"/>
      <c r="D16"/>
      <c r="E16"/>
      <c r="F16"/>
      <c r="G16"/>
      <c r="H16"/>
      <c r="I16"/>
    </row>
    <row r="17" spans="1:9" ht="15" x14ac:dyDescent="0.25">
      <c r="B17"/>
      <c r="C17"/>
      <c r="D17"/>
      <c r="E17"/>
      <c r="F17"/>
      <c r="G17"/>
      <c r="H17"/>
      <c r="I17"/>
    </row>
    <row r="18" spans="1:9" x14ac:dyDescent="0.2">
      <c r="B18" s="2"/>
    </row>
    <row r="19" spans="1:9" x14ac:dyDescent="0.2">
      <c r="B19" s="2"/>
    </row>
    <row r="20" spans="1:9" x14ac:dyDescent="0.2">
      <c r="A20" s="40"/>
      <c r="B20" s="2"/>
    </row>
    <row r="23" spans="1:9" x14ac:dyDescent="0.2">
      <c r="D23" s="2" t="s">
        <v>15</v>
      </c>
    </row>
    <row r="25" spans="1:9" x14ac:dyDescent="0.2">
      <c r="A25" s="40"/>
    </row>
  </sheetData>
  <mergeCells count="4">
    <mergeCell ref="B4:K4"/>
    <mergeCell ref="B3:K3"/>
    <mergeCell ref="B2:K2"/>
    <mergeCell ref="B6:L6"/>
  </mergeCells>
  <pageMargins left="0.7" right="0.7" top="0.75" bottom="0.75" header="0.3" footer="0.3"/>
  <pageSetup paperSize="9" orientation="portrait" r:id="rId1"/>
  <ignoredErrors>
    <ignoredError sqref="C11:H11" formulaRange="1"/>
    <ignoredError sqref="C12:F12" numberStoredAsText="1"/>
  </ignoredErrors>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2:L25"/>
  <sheetViews>
    <sheetView showGridLines="0" workbookViewId="0">
      <selection activeCell="M16" sqref="M16"/>
    </sheetView>
  </sheetViews>
  <sheetFormatPr defaultColWidth="9.140625" defaultRowHeight="14.25" x14ac:dyDescent="0.2"/>
  <cols>
    <col min="1" max="1" width="11.140625" style="2" customWidth="1"/>
    <col min="2" max="2" width="31.140625" style="6" customWidth="1"/>
    <col min="3" max="16384" width="9.140625" style="2"/>
  </cols>
  <sheetData>
    <row r="2" spans="2:12" ht="23.25" customHeight="1" x14ac:dyDescent="0.2">
      <c r="B2" s="599" t="s">
        <v>464</v>
      </c>
      <c r="C2" s="599"/>
      <c r="D2" s="599"/>
      <c r="E2" s="599"/>
      <c r="F2" s="599"/>
      <c r="G2" s="599"/>
      <c r="H2" s="599"/>
      <c r="I2" s="599"/>
      <c r="J2" s="599"/>
      <c r="K2" s="599"/>
    </row>
    <row r="3" spans="2:12" ht="33" customHeight="1" x14ac:dyDescent="0.2">
      <c r="B3" s="599" t="s">
        <v>640</v>
      </c>
      <c r="C3" s="599"/>
      <c r="D3" s="599"/>
      <c r="E3" s="599"/>
      <c r="F3" s="599"/>
      <c r="G3" s="599"/>
      <c r="H3" s="599"/>
      <c r="I3" s="599"/>
      <c r="J3" s="599"/>
      <c r="K3" s="599"/>
    </row>
    <row r="4" spans="2:12" ht="24.75" customHeight="1" x14ac:dyDescent="0.25">
      <c r="B4" s="692" t="s">
        <v>466</v>
      </c>
      <c r="C4" s="692"/>
      <c r="D4" s="692"/>
      <c r="E4" s="692"/>
      <c r="F4" s="692"/>
      <c r="G4" s="692"/>
      <c r="H4" s="692"/>
      <c r="I4" s="692"/>
      <c r="J4" s="692"/>
      <c r="K4" s="692"/>
    </row>
    <row r="5" spans="2:12" ht="7.5" customHeight="1" x14ac:dyDescent="0.25">
      <c r="B5" s="5"/>
      <c r="C5"/>
      <c r="D5"/>
      <c r="E5"/>
      <c r="F5"/>
      <c r="G5"/>
      <c r="H5"/>
      <c r="I5"/>
    </row>
    <row r="6" spans="2:12" ht="30" customHeight="1" x14ac:dyDescent="0.2">
      <c r="B6" s="602" t="s">
        <v>110</v>
      </c>
      <c r="C6" s="603"/>
      <c r="D6" s="603"/>
      <c r="E6" s="603"/>
      <c r="F6" s="603"/>
      <c r="G6" s="603"/>
      <c r="H6" s="603"/>
      <c r="I6" s="603"/>
      <c r="J6" s="603"/>
      <c r="K6" s="603"/>
      <c r="L6" s="604"/>
    </row>
    <row r="7" spans="2:12" ht="30" customHeight="1" x14ac:dyDescent="0.2">
      <c r="B7" s="194" t="s">
        <v>42</v>
      </c>
      <c r="C7" s="194">
        <v>2015</v>
      </c>
      <c r="D7" s="194">
        <v>2016</v>
      </c>
      <c r="E7" s="194">
        <v>2017</v>
      </c>
      <c r="F7" s="194">
        <v>2018</v>
      </c>
      <c r="G7" s="194">
        <v>2019</v>
      </c>
      <c r="H7" s="194">
        <v>2020</v>
      </c>
      <c r="I7" s="194">
        <v>2021</v>
      </c>
      <c r="J7" s="194">
        <v>2022</v>
      </c>
      <c r="K7" s="194">
        <v>2023</v>
      </c>
      <c r="L7" s="194">
        <v>2024</v>
      </c>
    </row>
    <row r="8" spans="2:12" ht="30" customHeight="1" x14ac:dyDescent="0.2">
      <c r="B8" s="9" t="s">
        <v>0</v>
      </c>
      <c r="C8" s="13">
        <v>7</v>
      </c>
      <c r="D8" s="13">
        <v>17</v>
      </c>
      <c r="E8" s="13">
        <v>21</v>
      </c>
      <c r="F8" s="13">
        <v>34</v>
      </c>
      <c r="G8" s="13">
        <v>37</v>
      </c>
      <c r="H8" s="13">
        <v>16</v>
      </c>
      <c r="I8" s="13">
        <v>21</v>
      </c>
      <c r="J8" s="13">
        <v>15</v>
      </c>
      <c r="K8" s="13">
        <v>23</v>
      </c>
      <c r="L8" s="13">
        <v>17</v>
      </c>
    </row>
    <row r="9" spans="2:12" ht="30" customHeight="1" x14ac:dyDescent="0.2">
      <c r="B9" s="9" t="s">
        <v>52</v>
      </c>
      <c r="C9" s="13">
        <v>1</v>
      </c>
      <c r="D9" s="13">
        <v>6</v>
      </c>
      <c r="E9" s="13">
        <v>8</v>
      </c>
      <c r="F9" s="13">
        <v>5</v>
      </c>
      <c r="G9" s="13">
        <v>10</v>
      </c>
      <c r="H9" s="13">
        <v>20</v>
      </c>
      <c r="I9" s="13">
        <v>15</v>
      </c>
      <c r="J9" s="13">
        <v>33</v>
      </c>
      <c r="K9" s="13">
        <v>16</v>
      </c>
      <c r="L9" s="13">
        <v>9</v>
      </c>
    </row>
    <row r="10" spans="2:12" ht="30" customHeight="1" x14ac:dyDescent="0.2">
      <c r="B10" s="9" t="s">
        <v>53</v>
      </c>
      <c r="C10" s="13">
        <v>28</v>
      </c>
      <c r="D10" s="13">
        <v>27</v>
      </c>
      <c r="E10" s="13">
        <v>36</v>
      </c>
      <c r="F10" s="13">
        <v>38</v>
      </c>
      <c r="G10" s="13">
        <v>30</v>
      </c>
      <c r="H10" s="13">
        <v>33</v>
      </c>
      <c r="I10" s="13">
        <v>45</v>
      </c>
      <c r="J10" s="13">
        <v>36</v>
      </c>
      <c r="K10" s="13">
        <v>53</v>
      </c>
      <c r="L10" s="13">
        <v>83</v>
      </c>
    </row>
    <row r="11" spans="2:12" ht="30" customHeight="1" thickBot="1" x14ac:dyDescent="0.25">
      <c r="B11" s="25" t="s">
        <v>1</v>
      </c>
      <c r="C11" s="196">
        <f t="shared" ref="C11:E11" si="0">SUM(C8:C10)</f>
        <v>36</v>
      </c>
      <c r="D11" s="196">
        <f t="shared" si="0"/>
        <v>50</v>
      </c>
      <c r="E11" s="196">
        <f t="shared" si="0"/>
        <v>65</v>
      </c>
      <c r="F11" s="196">
        <f>SUM(F8:F10)</f>
        <v>77</v>
      </c>
      <c r="G11" s="196">
        <f>SUM(G8:G10)</f>
        <v>77</v>
      </c>
      <c r="H11" s="196">
        <f>SUM(H8:H10)</f>
        <v>69</v>
      </c>
      <c r="I11" s="196">
        <v>81</v>
      </c>
      <c r="J11" s="196">
        <v>84</v>
      </c>
      <c r="K11" s="196">
        <v>92</v>
      </c>
      <c r="L11" s="196">
        <v>109</v>
      </c>
    </row>
    <row r="12" spans="2:12" ht="30" customHeight="1" thickTop="1" x14ac:dyDescent="0.2">
      <c r="B12" s="202" t="s">
        <v>305</v>
      </c>
      <c r="C12" s="197" t="s">
        <v>38</v>
      </c>
      <c r="D12" s="197" t="s">
        <v>39</v>
      </c>
      <c r="E12" s="197" t="s">
        <v>40</v>
      </c>
      <c r="F12" s="197" t="s">
        <v>41</v>
      </c>
      <c r="G12" s="198">
        <v>240</v>
      </c>
      <c r="H12" s="198">
        <v>169</v>
      </c>
      <c r="I12" s="198">
        <v>208</v>
      </c>
      <c r="J12" s="198">
        <v>240</v>
      </c>
      <c r="K12" s="198">
        <v>299</v>
      </c>
      <c r="L12" s="198">
        <v>293</v>
      </c>
    </row>
    <row r="13" spans="2:12" ht="30" customHeight="1" x14ac:dyDescent="0.2">
      <c r="B13" s="13" t="s">
        <v>18</v>
      </c>
      <c r="C13" s="14">
        <f t="shared" ref="C13:G13" si="1">C11/C12</f>
        <v>0.2608695652173913</v>
      </c>
      <c r="D13" s="14">
        <f t="shared" si="1"/>
        <v>0.34246575342465752</v>
      </c>
      <c r="E13" s="14">
        <f t="shared" si="1"/>
        <v>0.3125</v>
      </c>
      <c r="F13" s="14">
        <f t="shared" si="1"/>
        <v>0.35</v>
      </c>
      <c r="G13" s="14">
        <f t="shared" si="1"/>
        <v>0.32083333333333336</v>
      </c>
      <c r="H13" s="14">
        <f t="shared" ref="H13" si="2">H11/H12</f>
        <v>0.40828402366863903</v>
      </c>
      <c r="I13" s="14">
        <f t="shared" ref="I13:J13" si="3">I11/I12</f>
        <v>0.38942307692307693</v>
      </c>
      <c r="J13" s="14">
        <f t="shared" si="3"/>
        <v>0.35</v>
      </c>
      <c r="K13" s="14">
        <f t="shared" ref="K13:L13" si="4">K11/K12</f>
        <v>0.30769230769230771</v>
      </c>
      <c r="L13" s="14">
        <f t="shared" si="4"/>
        <v>0.37201365187713309</v>
      </c>
    </row>
    <row r="14" spans="2:12" s="64" customFormat="1" ht="19.5" customHeight="1" x14ac:dyDescent="0.2">
      <c r="B14" s="23" t="s">
        <v>14</v>
      </c>
      <c r="C14" s="23"/>
      <c r="D14" s="23"/>
      <c r="E14" s="23"/>
      <c r="F14" s="23"/>
      <c r="G14" s="23"/>
      <c r="H14" s="23"/>
      <c r="I14" s="23"/>
    </row>
    <row r="15" spans="2:12" ht="15" x14ac:dyDescent="0.25">
      <c r="B15" s="5"/>
      <c r="C15"/>
      <c r="D15"/>
      <c r="E15"/>
      <c r="F15"/>
      <c r="G15"/>
      <c r="H15"/>
      <c r="I15"/>
    </row>
    <row r="16" spans="2:12" ht="19.5" customHeight="1" x14ac:dyDescent="0.25">
      <c r="B16" s="5"/>
      <c r="C16"/>
      <c r="D16"/>
      <c r="E16"/>
      <c r="F16"/>
      <c r="G16"/>
      <c r="H16"/>
      <c r="I16"/>
    </row>
    <row r="17" spans="1:5" ht="18.75" customHeight="1" x14ac:dyDescent="0.2"/>
    <row r="20" spans="1:5" ht="17.25" customHeight="1" x14ac:dyDescent="0.2">
      <c r="E20" s="2" t="s">
        <v>15</v>
      </c>
    </row>
    <row r="25" spans="1:5" x14ac:dyDescent="0.2">
      <c r="A25" s="40"/>
      <c r="B25" s="40"/>
    </row>
  </sheetData>
  <mergeCells count="4">
    <mergeCell ref="B4:K4"/>
    <mergeCell ref="B3:K3"/>
    <mergeCell ref="B2:K2"/>
    <mergeCell ref="B6:L6"/>
  </mergeCells>
  <pageMargins left="0.7" right="0.7" top="0.75" bottom="0.75" header="0.3" footer="0.3"/>
  <ignoredErrors>
    <ignoredError sqref="C11:H11" formulaRange="1"/>
    <ignoredError sqref="C12:F12" numberStoredAsText="1"/>
  </ignoredErrors>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B2:J20"/>
  <sheetViews>
    <sheetView showGridLines="0" topLeftCell="A4" workbookViewId="0">
      <selection activeCell="I18" sqref="I18"/>
    </sheetView>
  </sheetViews>
  <sheetFormatPr defaultRowHeight="15" x14ac:dyDescent="0.25"/>
  <cols>
    <col min="1" max="1" width="10.5703125" customWidth="1"/>
    <col min="2" max="2" width="9.85546875" customWidth="1"/>
    <col min="3" max="3" width="15.28515625" customWidth="1"/>
    <col min="4" max="4" width="15.85546875" customWidth="1"/>
    <col min="5" max="5" width="16.28515625" customWidth="1"/>
    <col min="6" max="6" width="17.140625" customWidth="1"/>
  </cols>
  <sheetData>
    <row r="2" spans="2:10" ht="21" customHeight="1" x14ac:dyDescent="0.25">
      <c r="B2" s="599" t="s">
        <v>464</v>
      </c>
      <c r="C2" s="599"/>
      <c r="D2" s="599"/>
      <c r="E2" s="599"/>
      <c r="F2" s="599"/>
      <c r="G2" s="43"/>
      <c r="H2" s="43"/>
    </row>
    <row r="3" spans="2:10" ht="21.75" customHeight="1" x14ac:dyDescent="0.25">
      <c r="B3" s="599" t="s">
        <v>640</v>
      </c>
      <c r="C3" s="599"/>
      <c r="D3" s="599"/>
      <c r="E3" s="599"/>
      <c r="F3" s="599"/>
    </row>
    <row r="4" spans="2:10" ht="18.75" customHeight="1" x14ac:dyDescent="0.25">
      <c r="B4" s="681" t="s">
        <v>467</v>
      </c>
      <c r="C4" s="681"/>
      <c r="D4" s="681"/>
      <c r="E4" s="681"/>
      <c r="F4" s="681"/>
    </row>
    <row r="5" spans="2:10" ht="9" customHeight="1" x14ac:dyDescent="0.25"/>
    <row r="6" spans="2:10" ht="30" customHeight="1" x14ac:dyDescent="0.25">
      <c r="B6" s="656" t="s">
        <v>110</v>
      </c>
      <c r="C6" s="657"/>
      <c r="D6" s="657"/>
      <c r="E6" s="657"/>
      <c r="F6" s="658"/>
    </row>
    <row r="7" spans="2:10" ht="30" customHeight="1" x14ac:dyDescent="0.25">
      <c r="B7" s="660" t="s">
        <v>7</v>
      </c>
      <c r="C7" s="662" t="s">
        <v>67</v>
      </c>
      <c r="D7" s="663"/>
      <c r="E7" s="664"/>
      <c r="F7" s="665" t="s">
        <v>44</v>
      </c>
    </row>
    <row r="8" spans="2:10" ht="30" customHeight="1" thickBot="1" x14ac:dyDescent="0.3">
      <c r="B8" s="661"/>
      <c r="C8" s="259" t="s">
        <v>58</v>
      </c>
      <c r="D8" s="260" t="s">
        <v>59</v>
      </c>
      <c r="E8" s="261" t="s">
        <v>60</v>
      </c>
      <c r="F8" s="666"/>
      <c r="J8" t="s">
        <v>15</v>
      </c>
    </row>
    <row r="9" spans="2:10" ht="30" customHeight="1" thickTop="1" x14ac:dyDescent="0.25">
      <c r="B9" s="238">
        <v>2015</v>
      </c>
      <c r="C9" s="262">
        <v>14</v>
      </c>
      <c r="D9" s="263">
        <v>15</v>
      </c>
      <c r="E9" s="264">
        <v>7</v>
      </c>
      <c r="F9" s="241" t="s">
        <v>163</v>
      </c>
    </row>
    <row r="10" spans="2:10" ht="30" customHeight="1" x14ac:dyDescent="0.25">
      <c r="B10" s="242">
        <v>2016</v>
      </c>
      <c r="C10" s="265">
        <v>20</v>
      </c>
      <c r="D10" s="226">
        <v>13</v>
      </c>
      <c r="E10" s="240">
        <v>17</v>
      </c>
      <c r="F10" s="243" t="s">
        <v>159</v>
      </c>
    </row>
    <row r="11" spans="2:10" ht="30" customHeight="1" x14ac:dyDescent="0.25">
      <c r="B11" s="242">
        <v>2017</v>
      </c>
      <c r="C11" s="265">
        <v>18</v>
      </c>
      <c r="D11" s="226">
        <v>22</v>
      </c>
      <c r="E11" s="240">
        <v>25</v>
      </c>
      <c r="F11" s="243" t="s">
        <v>157</v>
      </c>
    </row>
    <row r="12" spans="2:10" ht="30" customHeight="1" x14ac:dyDescent="0.25">
      <c r="B12" s="242">
        <v>2018</v>
      </c>
      <c r="C12" s="296">
        <v>18</v>
      </c>
      <c r="D12" s="297">
        <v>22</v>
      </c>
      <c r="E12" s="298">
        <v>37</v>
      </c>
      <c r="F12" s="252" t="s">
        <v>156</v>
      </c>
    </row>
    <row r="13" spans="2:10" ht="30" customHeight="1" x14ac:dyDescent="0.25">
      <c r="B13" s="242">
        <v>2019</v>
      </c>
      <c r="C13" s="299">
        <v>22</v>
      </c>
      <c r="D13" s="180">
        <v>18</v>
      </c>
      <c r="E13" s="300">
        <v>37</v>
      </c>
      <c r="F13" s="252" t="s">
        <v>158</v>
      </c>
      <c r="J13" t="s">
        <v>15</v>
      </c>
    </row>
    <row r="14" spans="2:10" ht="30" customHeight="1" x14ac:dyDescent="0.25">
      <c r="B14" s="242">
        <v>2020</v>
      </c>
      <c r="C14" s="299">
        <v>13</v>
      </c>
      <c r="D14" s="180">
        <v>33</v>
      </c>
      <c r="E14" s="300">
        <v>23</v>
      </c>
      <c r="F14" s="252" t="s">
        <v>282</v>
      </c>
    </row>
    <row r="15" spans="2:10" ht="30" customHeight="1" x14ac:dyDescent="0.25">
      <c r="B15" s="242">
        <v>2021</v>
      </c>
      <c r="C15" s="299">
        <v>32</v>
      </c>
      <c r="D15" s="180">
        <v>28</v>
      </c>
      <c r="E15" s="300">
        <v>21</v>
      </c>
      <c r="F15" s="252" t="s">
        <v>247</v>
      </c>
    </row>
    <row r="16" spans="2:10" ht="30" customHeight="1" x14ac:dyDescent="0.25">
      <c r="B16" s="242">
        <v>2022</v>
      </c>
      <c r="C16" s="299">
        <v>37</v>
      </c>
      <c r="D16" s="180">
        <v>25</v>
      </c>
      <c r="E16" s="300">
        <v>22</v>
      </c>
      <c r="F16" s="252" t="s">
        <v>745</v>
      </c>
    </row>
    <row r="17" spans="2:6" ht="30" customHeight="1" x14ac:dyDescent="0.25">
      <c r="B17" s="242">
        <v>2023</v>
      </c>
      <c r="C17" s="522" t="s">
        <v>20</v>
      </c>
      <c r="D17" s="524" t="s">
        <v>20</v>
      </c>
      <c r="E17" s="523" t="s">
        <v>20</v>
      </c>
      <c r="F17" s="525" t="s">
        <v>779</v>
      </c>
    </row>
    <row r="18" spans="2:6" ht="30" customHeight="1" x14ac:dyDescent="0.25">
      <c r="B18" s="242">
        <v>2024</v>
      </c>
      <c r="C18" s="522" t="s">
        <v>20</v>
      </c>
      <c r="D18" s="524" t="s">
        <v>20</v>
      </c>
      <c r="E18" s="523" t="s">
        <v>20</v>
      </c>
      <c r="F18" s="525" t="s">
        <v>845</v>
      </c>
    </row>
    <row r="19" spans="2:6" x14ac:dyDescent="0.25">
      <c r="B19" s="40" t="s">
        <v>14</v>
      </c>
    </row>
    <row r="20" spans="2:6" x14ac:dyDescent="0.25">
      <c r="B20" s="1" t="s">
        <v>310</v>
      </c>
    </row>
  </sheetData>
  <mergeCells count="7">
    <mergeCell ref="B2:F2"/>
    <mergeCell ref="B4:F4"/>
    <mergeCell ref="B6:F6"/>
    <mergeCell ref="B7:B8"/>
    <mergeCell ref="C7:E7"/>
    <mergeCell ref="F7:F8"/>
    <mergeCell ref="B3:F3"/>
  </mergeCells>
  <pageMargins left="0.7" right="0.7" top="0.75" bottom="0.75" header="0.3" footer="0.3"/>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B2:L21"/>
  <sheetViews>
    <sheetView showGridLines="0" topLeftCell="A4" workbookViewId="0">
      <selection activeCell="L20" sqref="L20"/>
    </sheetView>
  </sheetViews>
  <sheetFormatPr defaultColWidth="9.140625" defaultRowHeight="14.25" x14ac:dyDescent="0.2"/>
  <cols>
    <col min="1" max="1" width="10.5703125" style="2" customWidth="1"/>
    <col min="2" max="2" width="9.7109375" style="2" customWidth="1"/>
    <col min="3" max="3" width="9.85546875" style="2" customWidth="1"/>
    <col min="4" max="4" width="9.7109375" style="2" customWidth="1"/>
    <col min="5" max="5" width="10.85546875" style="2" customWidth="1"/>
    <col min="6" max="6" width="9.85546875" style="2" customWidth="1"/>
    <col min="7" max="7" width="11" style="2" customWidth="1"/>
    <col min="8" max="8" width="15.85546875" style="2" customWidth="1"/>
    <col min="9" max="9" width="13.140625" style="2" customWidth="1"/>
    <col min="10" max="16384" width="9.140625" style="2"/>
  </cols>
  <sheetData>
    <row r="2" spans="2:12" ht="21" customHeight="1" x14ac:dyDescent="0.2">
      <c r="B2" s="599" t="s">
        <v>464</v>
      </c>
      <c r="C2" s="599"/>
      <c r="D2" s="599"/>
      <c r="E2" s="599"/>
      <c r="F2" s="599"/>
      <c r="G2" s="599"/>
      <c r="H2" s="599"/>
      <c r="I2" s="599"/>
    </row>
    <row r="3" spans="2:12" ht="27.75" customHeight="1" x14ac:dyDescent="0.2">
      <c r="B3" s="599" t="s">
        <v>640</v>
      </c>
      <c r="C3" s="599"/>
      <c r="D3" s="599"/>
      <c r="E3" s="599"/>
      <c r="F3" s="599"/>
      <c r="G3" s="599"/>
      <c r="H3" s="599"/>
      <c r="I3" s="599"/>
    </row>
    <row r="4" spans="2:12" ht="29.25" customHeight="1" x14ac:dyDescent="0.2">
      <c r="B4" s="681" t="s">
        <v>468</v>
      </c>
      <c r="C4" s="681"/>
      <c r="D4" s="681"/>
      <c r="E4" s="681"/>
      <c r="F4" s="681"/>
      <c r="G4" s="681"/>
      <c r="H4" s="681"/>
      <c r="I4" s="681"/>
    </row>
    <row r="5" spans="2:12" ht="12" customHeight="1" x14ac:dyDescent="0.25">
      <c r="B5"/>
      <c r="C5"/>
      <c r="D5"/>
      <c r="E5"/>
      <c r="F5"/>
      <c r="G5"/>
      <c r="H5"/>
      <c r="I5"/>
    </row>
    <row r="6" spans="2:12" ht="30" customHeight="1" x14ac:dyDescent="0.2">
      <c r="B6" s="656" t="s">
        <v>350</v>
      </c>
      <c r="C6" s="657"/>
      <c r="D6" s="657"/>
      <c r="E6" s="657"/>
      <c r="F6" s="657"/>
      <c r="G6" s="657"/>
      <c r="H6" s="657"/>
      <c r="I6" s="658"/>
    </row>
    <row r="7" spans="2:12" ht="30" customHeight="1" x14ac:dyDescent="0.2">
      <c r="B7" s="699" t="s">
        <v>7</v>
      </c>
      <c r="C7" s="301"/>
      <c r="D7" s="712" t="s">
        <v>151</v>
      </c>
      <c r="E7" s="699" t="s">
        <v>152</v>
      </c>
      <c r="F7" s="685"/>
      <c r="G7" s="700"/>
      <c r="H7" s="714" t="s">
        <v>315</v>
      </c>
      <c r="I7" s="665" t="s">
        <v>27</v>
      </c>
    </row>
    <row r="8" spans="2:12" ht="30" customHeight="1" thickBot="1" x14ac:dyDescent="0.25">
      <c r="B8" s="711"/>
      <c r="C8" s="302" t="s">
        <v>744</v>
      </c>
      <c r="D8" s="713"/>
      <c r="E8" s="303" t="s">
        <v>155</v>
      </c>
      <c r="F8" s="302" t="s">
        <v>153</v>
      </c>
      <c r="G8" s="302" t="s">
        <v>154</v>
      </c>
      <c r="H8" s="715"/>
      <c r="I8" s="666"/>
    </row>
    <row r="9" spans="2:12" ht="30" customHeight="1" thickTop="1" x14ac:dyDescent="0.2">
      <c r="B9" s="238">
        <v>2015</v>
      </c>
      <c r="C9" s="304" t="s">
        <v>20</v>
      </c>
      <c r="D9" s="305" t="s">
        <v>20</v>
      </c>
      <c r="E9" s="306" t="s">
        <v>20</v>
      </c>
      <c r="F9" s="305" t="s">
        <v>20</v>
      </c>
      <c r="G9" s="305" t="s">
        <v>20</v>
      </c>
      <c r="H9" s="305" t="s">
        <v>20</v>
      </c>
      <c r="I9" s="241" t="s">
        <v>163</v>
      </c>
      <c r="K9" s="447"/>
    </row>
    <row r="10" spans="2:12" ht="30" customHeight="1" x14ac:dyDescent="0.2">
      <c r="B10" s="242">
        <v>2016</v>
      </c>
      <c r="C10" s="307" t="s">
        <v>20</v>
      </c>
      <c r="D10" s="13" t="s">
        <v>20</v>
      </c>
      <c r="E10" s="245" t="s">
        <v>20</v>
      </c>
      <c r="F10" s="13" t="s">
        <v>20</v>
      </c>
      <c r="G10" s="13" t="s">
        <v>20</v>
      </c>
      <c r="H10" s="13" t="s">
        <v>20</v>
      </c>
      <c r="I10" s="243" t="s">
        <v>159</v>
      </c>
      <c r="K10" s="447"/>
    </row>
    <row r="11" spans="2:12" ht="30" customHeight="1" x14ac:dyDescent="0.2">
      <c r="B11" s="242">
        <v>2017</v>
      </c>
      <c r="C11" s="307">
        <v>16</v>
      </c>
      <c r="D11" s="13">
        <v>24</v>
      </c>
      <c r="E11" s="245">
        <v>16</v>
      </c>
      <c r="F11" s="13">
        <v>11</v>
      </c>
      <c r="G11" s="13">
        <v>2</v>
      </c>
      <c r="H11" s="13">
        <v>19</v>
      </c>
      <c r="I11" s="243" t="s">
        <v>157</v>
      </c>
      <c r="K11" s="447"/>
    </row>
    <row r="12" spans="2:12" ht="30" customHeight="1" x14ac:dyDescent="0.2">
      <c r="B12" s="242">
        <v>2018</v>
      </c>
      <c r="C12" s="307">
        <v>43</v>
      </c>
      <c r="D12" s="13">
        <v>43</v>
      </c>
      <c r="E12" s="245">
        <v>25</v>
      </c>
      <c r="F12" s="13">
        <v>16</v>
      </c>
      <c r="G12" s="13">
        <v>3</v>
      </c>
      <c r="H12" s="13">
        <v>27</v>
      </c>
      <c r="I12" s="243" t="s">
        <v>156</v>
      </c>
    </row>
    <row r="13" spans="2:12" ht="30" customHeight="1" x14ac:dyDescent="0.2">
      <c r="B13" s="242">
        <v>2019</v>
      </c>
      <c r="C13" s="244">
        <v>29</v>
      </c>
      <c r="D13" s="13">
        <v>33</v>
      </c>
      <c r="E13" s="245">
        <v>43</v>
      </c>
      <c r="F13" s="13">
        <v>10</v>
      </c>
      <c r="G13" s="13">
        <v>2</v>
      </c>
      <c r="H13" s="13">
        <v>29</v>
      </c>
      <c r="I13" s="252" t="s">
        <v>158</v>
      </c>
    </row>
    <row r="14" spans="2:12" ht="30" customHeight="1" x14ac:dyDescent="0.2">
      <c r="B14" s="242">
        <v>2020</v>
      </c>
      <c r="C14" s="244">
        <v>41</v>
      </c>
      <c r="D14" s="13">
        <v>39</v>
      </c>
      <c r="E14" s="245">
        <v>27</v>
      </c>
      <c r="F14" s="13">
        <v>5</v>
      </c>
      <c r="G14" s="13">
        <v>3</v>
      </c>
      <c r="H14" s="13">
        <v>14</v>
      </c>
      <c r="I14" s="252" t="s">
        <v>282</v>
      </c>
      <c r="L14" s="2" t="s">
        <v>15</v>
      </c>
    </row>
    <row r="15" spans="2:12" ht="30" customHeight="1" x14ac:dyDescent="0.2">
      <c r="B15" s="242">
        <v>2021</v>
      </c>
      <c r="C15" s="244">
        <v>41</v>
      </c>
      <c r="D15" s="13">
        <v>48</v>
      </c>
      <c r="E15" s="245">
        <v>29</v>
      </c>
      <c r="F15" s="13">
        <v>17</v>
      </c>
      <c r="G15" s="13">
        <v>3</v>
      </c>
      <c r="H15" s="13">
        <v>27</v>
      </c>
      <c r="I15" s="252" t="s">
        <v>247</v>
      </c>
    </row>
    <row r="16" spans="2:12" ht="30" customHeight="1" x14ac:dyDescent="0.2">
      <c r="B16" s="242">
        <v>2022</v>
      </c>
      <c r="C16" s="244">
        <v>31</v>
      </c>
      <c r="D16" s="13">
        <v>30</v>
      </c>
      <c r="E16" s="245">
        <v>14</v>
      </c>
      <c r="F16" s="13">
        <v>10</v>
      </c>
      <c r="G16" s="13">
        <v>1</v>
      </c>
      <c r="H16" s="13">
        <v>16</v>
      </c>
      <c r="I16" s="252" t="s">
        <v>745</v>
      </c>
    </row>
    <row r="17" spans="2:9" ht="30" customHeight="1" x14ac:dyDescent="0.2">
      <c r="B17" s="242">
        <v>2023</v>
      </c>
      <c r="C17" s="504">
        <v>23</v>
      </c>
      <c r="D17" s="504">
        <v>29</v>
      </c>
      <c r="E17" s="504">
        <v>23</v>
      </c>
      <c r="F17" s="504">
        <v>12</v>
      </c>
      <c r="G17" s="504">
        <v>4</v>
      </c>
      <c r="H17" s="505">
        <v>23</v>
      </c>
      <c r="I17" s="252" t="s">
        <v>779</v>
      </c>
    </row>
    <row r="18" spans="2:9" ht="30" customHeight="1" x14ac:dyDescent="0.2">
      <c r="B18" s="242">
        <v>2024</v>
      </c>
      <c r="C18" s="504">
        <v>51</v>
      </c>
      <c r="D18" s="504">
        <v>26</v>
      </c>
      <c r="E18" s="504">
        <v>35</v>
      </c>
      <c r="F18" s="504">
        <v>18</v>
      </c>
      <c r="G18" s="504">
        <v>9</v>
      </c>
      <c r="H18" s="505">
        <v>24</v>
      </c>
      <c r="I18" s="252" t="s">
        <v>845</v>
      </c>
    </row>
    <row r="19" spans="2:9" ht="15.75" x14ac:dyDescent="0.25">
      <c r="B19" s="1" t="s">
        <v>743</v>
      </c>
      <c r="C19" s="1"/>
      <c r="D19"/>
      <c r="E19"/>
      <c r="F19"/>
      <c r="G19"/>
      <c r="H19"/>
      <c r="I19"/>
    </row>
    <row r="20" spans="2:9" ht="15" x14ac:dyDescent="0.25">
      <c r="B20" s="1" t="s">
        <v>746</v>
      </c>
      <c r="C20" s="1"/>
      <c r="D20"/>
      <c r="E20"/>
      <c r="F20"/>
      <c r="G20"/>
      <c r="H20"/>
      <c r="I20"/>
    </row>
    <row r="21" spans="2:9" x14ac:dyDescent="0.2">
      <c r="C21" s="52"/>
    </row>
  </sheetData>
  <mergeCells count="9">
    <mergeCell ref="B3:I3"/>
    <mergeCell ref="B2:I2"/>
    <mergeCell ref="B4:I4"/>
    <mergeCell ref="B6:I6"/>
    <mergeCell ref="B7:B8"/>
    <mergeCell ref="D7:D8"/>
    <mergeCell ref="E7:G7"/>
    <mergeCell ref="H7:H8"/>
    <mergeCell ref="I7:I8"/>
  </mergeCells>
  <pageMargins left="0.7" right="0.7" top="0.75" bottom="0.75" header="0.3" footer="0.3"/>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B2:L19"/>
  <sheetViews>
    <sheetView showGridLines="0" workbookViewId="0">
      <selection activeCell="M10" sqref="M10"/>
    </sheetView>
  </sheetViews>
  <sheetFormatPr defaultColWidth="9.140625" defaultRowHeight="14.25" x14ac:dyDescent="0.2"/>
  <cols>
    <col min="1" max="1" width="10.5703125" style="2" customWidth="1"/>
    <col min="2" max="2" width="33.140625" style="2" customWidth="1"/>
    <col min="3" max="16384" width="9.140625" style="2"/>
  </cols>
  <sheetData>
    <row r="2" spans="2:12" ht="21" customHeight="1" x14ac:dyDescent="0.2">
      <c r="B2" s="599" t="s">
        <v>464</v>
      </c>
      <c r="C2" s="599"/>
      <c r="D2" s="599"/>
      <c r="E2" s="599"/>
      <c r="F2" s="599"/>
      <c r="G2" s="599"/>
      <c r="H2" s="599"/>
      <c r="I2" s="599"/>
      <c r="J2" s="599"/>
      <c r="K2" s="599"/>
    </row>
    <row r="3" spans="2:12" ht="26.25" customHeight="1" x14ac:dyDescent="0.2">
      <c r="B3" s="599" t="s">
        <v>641</v>
      </c>
      <c r="C3" s="599"/>
      <c r="D3" s="599"/>
      <c r="E3" s="599"/>
      <c r="F3" s="599"/>
      <c r="G3" s="599"/>
      <c r="H3" s="599"/>
      <c r="I3" s="599"/>
      <c r="J3" s="599"/>
      <c r="K3" s="599"/>
    </row>
    <row r="4" spans="2:12" ht="24.75" customHeight="1" x14ac:dyDescent="0.2">
      <c r="B4" s="679" t="s">
        <v>469</v>
      </c>
      <c r="C4" s="679"/>
      <c r="D4" s="679"/>
      <c r="E4" s="679"/>
      <c r="F4" s="679"/>
      <c r="G4" s="679"/>
      <c r="H4" s="679"/>
      <c r="I4" s="679"/>
      <c r="J4" s="679"/>
      <c r="K4" s="679"/>
    </row>
    <row r="5" spans="2:12" ht="8.25" customHeight="1" x14ac:dyDescent="0.25">
      <c r="B5" s="7"/>
      <c r="C5"/>
      <c r="D5"/>
      <c r="E5"/>
      <c r="F5"/>
      <c r="G5"/>
    </row>
    <row r="6" spans="2:12" ht="30" customHeight="1" x14ac:dyDescent="0.2">
      <c r="B6" s="602" t="s">
        <v>316</v>
      </c>
      <c r="C6" s="603"/>
      <c r="D6" s="603"/>
      <c r="E6" s="603"/>
      <c r="F6" s="603"/>
      <c r="G6" s="603"/>
      <c r="H6" s="603"/>
      <c r="I6" s="603"/>
      <c r="J6" s="603"/>
      <c r="K6" s="603"/>
      <c r="L6" s="604"/>
    </row>
    <row r="7" spans="2:12" ht="30" customHeight="1" x14ac:dyDescent="0.2">
      <c r="B7" s="194" t="s">
        <v>37</v>
      </c>
      <c r="C7" s="194">
        <v>2015</v>
      </c>
      <c r="D7" s="194">
        <v>2016</v>
      </c>
      <c r="E7" s="194">
        <v>2017</v>
      </c>
      <c r="F7" s="194">
        <v>2018</v>
      </c>
      <c r="G7" s="194">
        <v>2019</v>
      </c>
      <c r="H7" s="194">
        <v>2020</v>
      </c>
      <c r="I7" s="194">
        <v>2021</v>
      </c>
      <c r="J7" s="194">
        <v>2022</v>
      </c>
      <c r="K7" s="194">
        <v>2023</v>
      </c>
      <c r="L7" s="194">
        <v>2024</v>
      </c>
    </row>
    <row r="8" spans="2:12" ht="30" customHeight="1" x14ac:dyDescent="0.2">
      <c r="B8" s="13" t="s">
        <v>5</v>
      </c>
      <c r="C8" s="13">
        <v>0</v>
      </c>
      <c r="D8" s="13">
        <v>8</v>
      </c>
      <c r="E8" s="13">
        <v>6</v>
      </c>
      <c r="F8" s="13">
        <v>14</v>
      </c>
      <c r="G8" s="13">
        <v>5</v>
      </c>
      <c r="H8" s="13">
        <v>3</v>
      </c>
      <c r="I8" s="13">
        <v>11</v>
      </c>
      <c r="J8" s="13">
        <v>12</v>
      </c>
      <c r="K8" s="13">
        <v>6</v>
      </c>
      <c r="L8" s="13">
        <v>6</v>
      </c>
    </row>
    <row r="9" spans="2:12" ht="30" customHeight="1" x14ac:dyDescent="0.2">
      <c r="B9" s="13" t="s">
        <v>2</v>
      </c>
      <c r="C9" s="13">
        <v>12</v>
      </c>
      <c r="D9" s="13">
        <v>24</v>
      </c>
      <c r="E9" s="13">
        <v>32</v>
      </c>
      <c r="F9" s="13">
        <v>28</v>
      </c>
      <c r="G9" s="13">
        <v>22</v>
      </c>
      <c r="H9" s="13">
        <v>25</v>
      </c>
      <c r="I9" s="13">
        <v>29</v>
      </c>
      <c r="J9" s="13">
        <v>17</v>
      </c>
      <c r="K9" s="13">
        <v>38</v>
      </c>
      <c r="L9" s="13">
        <v>43</v>
      </c>
    </row>
    <row r="10" spans="2:12" ht="30" customHeight="1" x14ac:dyDescent="0.2">
      <c r="B10" s="13" t="s">
        <v>3</v>
      </c>
      <c r="C10" s="13">
        <v>20</v>
      </c>
      <c r="D10" s="13">
        <v>10</v>
      </c>
      <c r="E10" s="13">
        <v>24</v>
      </c>
      <c r="F10" s="13">
        <v>23</v>
      </c>
      <c r="G10" s="13">
        <v>20</v>
      </c>
      <c r="H10" s="13">
        <v>14</v>
      </c>
      <c r="I10" s="13">
        <v>18</v>
      </c>
      <c r="J10" s="13">
        <v>22</v>
      </c>
      <c r="K10" s="13">
        <v>28</v>
      </c>
      <c r="L10" s="13">
        <v>18</v>
      </c>
    </row>
    <row r="11" spans="2:12" ht="30" customHeight="1" thickBot="1" x14ac:dyDescent="0.25">
      <c r="B11" s="25" t="s">
        <v>1</v>
      </c>
      <c r="C11" s="25">
        <f t="shared" ref="C11:F11" si="0">SUM(C8:C10)</f>
        <v>32</v>
      </c>
      <c r="D11" s="25">
        <f t="shared" si="0"/>
        <v>42</v>
      </c>
      <c r="E11" s="25">
        <f t="shared" si="0"/>
        <v>62</v>
      </c>
      <c r="F11" s="25">
        <f t="shared" si="0"/>
        <v>65</v>
      </c>
      <c r="G11" s="196">
        <f>SUM(G8:G10)</f>
        <v>47</v>
      </c>
      <c r="H11" s="196">
        <f>SUM(H8:H10)</f>
        <v>42</v>
      </c>
      <c r="I11" s="196">
        <v>58</v>
      </c>
      <c r="J11" s="196">
        <v>51</v>
      </c>
      <c r="K11" s="196">
        <v>72</v>
      </c>
      <c r="L11" s="196">
        <v>67</v>
      </c>
    </row>
    <row r="12" spans="2:12" ht="30" customHeight="1" thickTop="1" x14ac:dyDescent="0.2">
      <c r="B12" s="202" t="s">
        <v>305</v>
      </c>
      <c r="C12" s="197" t="s">
        <v>38</v>
      </c>
      <c r="D12" s="197" t="s">
        <v>39</v>
      </c>
      <c r="E12" s="197" t="s">
        <v>40</v>
      </c>
      <c r="F12" s="197" t="s">
        <v>41</v>
      </c>
      <c r="G12" s="198">
        <v>240</v>
      </c>
      <c r="H12" s="198">
        <v>169</v>
      </c>
      <c r="I12" s="198">
        <v>208</v>
      </c>
      <c r="J12" s="198">
        <v>240</v>
      </c>
      <c r="K12" s="198">
        <v>299</v>
      </c>
      <c r="L12" s="198">
        <v>293</v>
      </c>
    </row>
    <row r="13" spans="2:12" ht="30" customHeight="1" x14ac:dyDescent="0.2">
      <c r="B13" s="13" t="s">
        <v>18</v>
      </c>
      <c r="C13" s="14">
        <f t="shared" ref="C13:G13" si="1">C11/C12</f>
        <v>0.2318840579710145</v>
      </c>
      <c r="D13" s="14">
        <f t="shared" si="1"/>
        <v>0.28767123287671231</v>
      </c>
      <c r="E13" s="14">
        <f t="shared" si="1"/>
        <v>0.29807692307692307</v>
      </c>
      <c r="F13" s="14">
        <f t="shared" si="1"/>
        <v>0.29545454545454547</v>
      </c>
      <c r="G13" s="14">
        <f t="shared" si="1"/>
        <v>0.19583333333333333</v>
      </c>
      <c r="H13" s="14">
        <f t="shared" ref="H13" si="2">H11/H12</f>
        <v>0.24852071005917159</v>
      </c>
      <c r="I13" s="14">
        <f t="shared" ref="I13:J13" si="3">I11/I12</f>
        <v>0.27884615384615385</v>
      </c>
      <c r="J13" s="14">
        <f t="shared" si="3"/>
        <v>0.21249999999999999</v>
      </c>
      <c r="K13" s="14">
        <f t="shared" ref="K13:L13" si="4">K11/K12</f>
        <v>0.24080267558528429</v>
      </c>
      <c r="L13" s="14">
        <f t="shared" si="4"/>
        <v>0.22866894197952217</v>
      </c>
    </row>
    <row r="14" spans="2:12" ht="15" x14ac:dyDescent="0.25">
      <c r="B14" s="1" t="s">
        <v>14</v>
      </c>
      <c r="C14"/>
      <c r="D14"/>
      <c r="E14"/>
      <c r="F14"/>
      <c r="G14"/>
    </row>
    <row r="15" spans="2:12" ht="15" x14ac:dyDescent="0.25">
      <c r="B15"/>
      <c r="C15"/>
    </row>
    <row r="16" spans="2:12" ht="15" x14ac:dyDescent="0.25">
      <c r="B16"/>
      <c r="C16"/>
    </row>
    <row r="17" spans="2:6" ht="15" x14ac:dyDescent="0.25">
      <c r="B17" t="s">
        <v>15</v>
      </c>
      <c r="C17"/>
    </row>
    <row r="19" spans="2:6" x14ac:dyDescent="0.2">
      <c r="F19" s="2" t="s">
        <v>15</v>
      </c>
    </row>
  </sheetData>
  <mergeCells count="4">
    <mergeCell ref="B4:K4"/>
    <mergeCell ref="B3:K3"/>
    <mergeCell ref="B2:K2"/>
    <mergeCell ref="B6:L6"/>
  </mergeCells>
  <pageMargins left="0.7" right="0.7" top="0.75" bottom="0.75" header="0.3" footer="0.3"/>
  <ignoredErrors>
    <ignoredError sqref="C11:H11" formulaRange="1"/>
    <ignoredError sqref="C12:F12" numberStoredAsText="1"/>
  </ignoredErrors>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B2:L20"/>
  <sheetViews>
    <sheetView showGridLines="0" workbookViewId="0">
      <selection activeCell="M8" sqref="M8"/>
    </sheetView>
  </sheetViews>
  <sheetFormatPr defaultColWidth="9.140625" defaultRowHeight="14.25" x14ac:dyDescent="0.2"/>
  <cols>
    <col min="1" max="1" width="11.140625" style="2" customWidth="1"/>
    <col min="2" max="2" width="32.5703125" style="2" customWidth="1"/>
    <col min="3" max="7" width="9.140625" style="2"/>
    <col min="8" max="9" width="9" style="2" customWidth="1"/>
    <col min="10" max="16384" width="9.140625" style="2"/>
  </cols>
  <sheetData>
    <row r="2" spans="2:12" ht="22.5" customHeight="1" x14ac:dyDescent="0.2">
      <c r="B2" s="599" t="s">
        <v>464</v>
      </c>
      <c r="C2" s="599"/>
      <c r="D2" s="599"/>
      <c r="E2" s="599"/>
      <c r="F2" s="599"/>
      <c r="G2" s="599"/>
      <c r="H2" s="599"/>
      <c r="I2" s="599"/>
      <c r="J2" s="599"/>
      <c r="K2" s="599"/>
    </row>
    <row r="3" spans="2:12" ht="20.25" customHeight="1" x14ac:dyDescent="0.2">
      <c r="B3" s="599" t="s">
        <v>641</v>
      </c>
      <c r="C3" s="599"/>
      <c r="D3" s="599"/>
      <c r="E3" s="599"/>
      <c r="F3" s="599"/>
      <c r="G3" s="599"/>
      <c r="H3" s="599"/>
      <c r="I3" s="599"/>
      <c r="J3" s="599"/>
      <c r="K3" s="599"/>
    </row>
    <row r="4" spans="2:12" ht="17.25" customHeight="1" x14ac:dyDescent="0.25">
      <c r="B4" s="692" t="s">
        <v>470</v>
      </c>
      <c r="C4" s="692"/>
      <c r="D4" s="692"/>
      <c r="E4" s="692"/>
      <c r="F4" s="692"/>
      <c r="G4" s="692"/>
      <c r="H4" s="692"/>
      <c r="I4" s="692"/>
      <c r="J4" s="692"/>
      <c r="K4" s="692"/>
    </row>
    <row r="5" spans="2:12" ht="8.25" customHeight="1" x14ac:dyDescent="0.25">
      <c r="B5" s="5"/>
      <c r="C5"/>
      <c r="D5"/>
      <c r="E5"/>
      <c r="F5"/>
      <c r="G5"/>
    </row>
    <row r="6" spans="2:12" ht="30" customHeight="1" x14ac:dyDescent="0.2">
      <c r="B6" s="602" t="s">
        <v>316</v>
      </c>
      <c r="C6" s="603"/>
      <c r="D6" s="603"/>
      <c r="E6" s="603"/>
      <c r="F6" s="603"/>
      <c r="G6" s="603"/>
      <c r="H6" s="603"/>
      <c r="I6" s="603"/>
      <c r="J6" s="603"/>
      <c r="K6" s="603"/>
      <c r="L6" s="604"/>
    </row>
    <row r="7" spans="2:12" ht="30" customHeight="1" x14ac:dyDescent="0.2">
      <c r="B7" s="194" t="s">
        <v>42</v>
      </c>
      <c r="C7" s="194">
        <v>2015</v>
      </c>
      <c r="D7" s="194">
        <v>2016</v>
      </c>
      <c r="E7" s="194">
        <v>2017</v>
      </c>
      <c r="F7" s="194">
        <v>2018</v>
      </c>
      <c r="G7" s="194">
        <v>2019</v>
      </c>
      <c r="H7" s="194">
        <v>2020</v>
      </c>
      <c r="I7" s="194">
        <v>2021</v>
      </c>
      <c r="J7" s="194">
        <v>2022</v>
      </c>
      <c r="K7" s="194">
        <v>2023</v>
      </c>
      <c r="L7" s="194">
        <v>2024</v>
      </c>
    </row>
    <row r="8" spans="2:12" ht="30" customHeight="1" x14ac:dyDescent="0.2">
      <c r="B8" s="9" t="s">
        <v>0</v>
      </c>
      <c r="C8" s="13">
        <v>4</v>
      </c>
      <c r="D8" s="13">
        <v>9</v>
      </c>
      <c r="E8" s="13">
        <v>17</v>
      </c>
      <c r="F8" s="13">
        <v>22</v>
      </c>
      <c r="G8" s="13">
        <v>16</v>
      </c>
      <c r="H8" s="13">
        <v>5</v>
      </c>
      <c r="I8" s="13">
        <v>12</v>
      </c>
      <c r="J8" s="13">
        <v>8</v>
      </c>
      <c r="K8" s="13">
        <v>16</v>
      </c>
      <c r="L8" s="13">
        <v>6</v>
      </c>
    </row>
    <row r="9" spans="2:12" ht="30" customHeight="1" x14ac:dyDescent="0.2">
      <c r="B9" s="9" t="s">
        <v>52</v>
      </c>
      <c r="C9" s="13">
        <v>7</v>
      </c>
      <c r="D9" s="13">
        <v>8</v>
      </c>
      <c r="E9" s="13">
        <v>11</v>
      </c>
      <c r="F9" s="13">
        <v>5</v>
      </c>
      <c r="G9" s="13">
        <v>6</v>
      </c>
      <c r="H9" s="13">
        <v>6</v>
      </c>
      <c r="I9" s="13">
        <v>12</v>
      </c>
      <c r="J9" s="13">
        <v>12</v>
      </c>
      <c r="K9" s="13">
        <v>14</v>
      </c>
      <c r="L9" s="13">
        <v>6</v>
      </c>
    </row>
    <row r="10" spans="2:12" ht="30" customHeight="1" x14ac:dyDescent="0.2">
      <c r="B10" s="9" t="s">
        <v>53</v>
      </c>
      <c r="C10" s="13">
        <v>21</v>
      </c>
      <c r="D10" s="13">
        <v>25</v>
      </c>
      <c r="E10" s="13">
        <v>34</v>
      </c>
      <c r="F10" s="13">
        <v>38</v>
      </c>
      <c r="G10" s="13">
        <v>25</v>
      </c>
      <c r="H10" s="13">
        <v>31</v>
      </c>
      <c r="I10" s="13">
        <v>34</v>
      </c>
      <c r="J10" s="13">
        <v>31</v>
      </c>
      <c r="K10" s="13">
        <v>42</v>
      </c>
      <c r="L10" s="13">
        <v>55</v>
      </c>
    </row>
    <row r="11" spans="2:12" ht="30" customHeight="1" thickBot="1" x14ac:dyDescent="0.25">
      <c r="B11" s="25" t="s">
        <v>1</v>
      </c>
      <c r="C11" s="196">
        <f t="shared" ref="C11:E11" si="0">SUM(C8:C10)</f>
        <v>32</v>
      </c>
      <c r="D11" s="196">
        <f t="shared" si="0"/>
        <v>42</v>
      </c>
      <c r="E11" s="196">
        <f t="shared" si="0"/>
        <v>62</v>
      </c>
      <c r="F11" s="196">
        <f>SUM(F8:F10)</f>
        <v>65</v>
      </c>
      <c r="G11" s="196">
        <f>SUM(G8:G10)</f>
        <v>47</v>
      </c>
      <c r="H11" s="196">
        <f>SUM(H8:H10)</f>
        <v>42</v>
      </c>
      <c r="I11" s="196">
        <v>58</v>
      </c>
      <c r="J11" s="196">
        <v>51</v>
      </c>
      <c r="K11" s="196">
        <v>72</v>
      </c>
      <c r="L11" s="196">
        <v>67</v>
      </c>
    </row>
    <row r="12" spans="2:12" ht="30" customHeight="1" thickTop="1" x14ac:dyDescent="0.2">
      <c r="B12" s="202" t="s">
        <v>305</v>
      </c>
      <c r="C12" s="197" t="s">
        <v>38</v>
      </c>
      <c r="D12" s="197" t="s">
        <v>39</v>
      </c>
      <c r="E12" s="197" t="s">
        <v>40</v>
      </c>
      <c r="F12" s="197" t="s">
        <v>41</v>
      </c>
      <c r="G12" s="198">
        <v>240</v>
      </c>
      <c r="H12" s="198">
        <v>169</v>
      </c>
      <c r="I12" s="198">
        <v>208</v>
      </c>
      <c r="J12" s="198">
        <v>240</v>
      </c>
      <c r="K12" s="198">
        <v>299</v>
      </c>
      <c r="L12" s="198">
        <v>293</v>
      </c>
    </row>
    <row r="13" spans="2:12" ht="30" customHeight="1" x14ac:dyDescent="0.2">
      <c r="B13" s="13" t="s">
        <v>18</v>
      </c>
      <c r="C13" s="14">
        <f t="shared" ref="C13:G13" si="1">C11/C12</f>
        <v>0.2318840579710145</v>
      </c>
      <c r="D13" s="14">
        <f t="shared" si="1"/>
        <v>0.28767123287671231</v>
      </c>
      <c r="E13" s="14">
        <f t="shared" si="1"/>
        <v>0.29807692307692307</v>
      </c>
      <c r="F13" s="14">
        <f t="shared" si="1"/>
        <v>0.29545454545454547</v>
      </c>
      <c r="G13" s="14">
        <f t="shared" si="1"/>
        <v>0.19583333333333333</v>
      </c>
      <c r="H13" s="14">
        <f t="shared" ref="H13" si="2">H11/H12</f>
        <v>0.24852071005917159</v>
      </c>
      <c r="I13" s="14">
        <f t="shared" ref="I13:J13" si="3">I11/I12</f>
        <v>0.27884615384615385</v>
      </c>
      <c r="J13" s="14">
        <f t="shared" si="3"/>
        <v>0.21249999999999999</v>
      </c>
      <c r="K13" s="14">
        <f t="shared" ref="K13:L13" si="4">K11/K12</f>
        <v>0.24080267558528429</v>
      </c>
      <c r="L13" s="14">
        <f t="shared" si="4"/>
        <v>0.22866894197952217</v>
      </c>
    </row>
    <row r="14" spans="2:12" s="64" customFormat="1" ht="19.5" customHeight="1" x14ac:dyDescent="0.2">
      <c r="B14" s="23" t="s">
        <v>14</v>
      </c>
      <c r="C14" s="23"/>
      <c r="D14" s="23"/>
      <c r="E14" s="23"/>
      <c r="F14" s="23"/>
      <c r="G14" s="23"/>
    </row>
    <row r="16" spans="2:12" ht="19.5" customHeight="1" x14ac:dyDescent="0.2"/>
    <row r="17" ht="18.75" customHeight="1" x14ac:dyDescent="0.2"/>
    <row r="20" ht="35.25" customHeight="1" x14ac:dyDescent="0.2"/>
  </sheetData>
  <mergeCells count="4">
    <mergeCell ref="B4:K4"/>
    <mergeCell ref="B3:K3"/>
    <mergeCell ref="B2:K2"/>
    <mergeCell ref="B6:L6"/>
  </mergeCells>
  <pageMargins left="0.7" right="0.7" top="0.75" bottom="0.75" header="0.3" footer="0.3"/>
  <ignoredErrors>
    <ignoredError sqref="C11:H11" formulaRange="1"/>
    <ignoredError sqref="C12:F12" numberStoredAsText="1"/>
  </ignoredErrors>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B2:H20"/>
  <sheetViews>
    <sheetView showGridLines="0" topLeftCell="A4" workbookViewId="0">
      <selection activeCell="J18" sqref="J18"/>
    </sheetView>
  </sheetViews>
  <sheetFormatPr defaultRowHeight="15" x14ac:dyDescent="0.25"/>
  <cols>
    <col min="1" max="1" width="10.5703125" customWidth="1"/>
    <col min="2" max="2" width="10.7109375" customWidth="1"/>
    <col min="3" max="3" width="16" customWidth="1"/>
    <col min="4" max="4" width="15.7109375" customWidth="1"/>
    <col min="5" max="5" width="16.42578125" customWidth="1"/>
    <col min="6" max="6" width="15.140625" customWidth="1"/>
  </cols>
  <sheetData>
    <row r="2" spans="2:8" ht="25.5" customHeight="1" x14ac:dyDescent="0.25">
      <c r="B2" s="599" t="s">
        <v>464</v>
      </c>
      <c r="C2" s="599"/>
      <c r="D2" s="599"/>
      <c r="E2" s="599"/>
      <c r="F2" s="599"/>
      <c r="G2" s="43"/>
      <c r="H2" s="43"/>
    </row>
    <row r="3" spans="2:8" ht="19.5" customHeight="1" x14ac:dyDescent="0.25">
      <c r="B3" s="599" t="s">
        <v>641</v>
      </c>
      <c r="C3" s="599"/>
      <c r="D3" s="599"/>
      <c r="E3" s="599"/>
      <c r="F3" s="599"/>
    </row>
    <row r="4" spans="2:8" ht="39.950000000000003" customHeight="1" x14ac:dyDescent="0.25">
      <c r="B4" s="659" t="s">
        <v>471</v>
      </c>
      <c r="C4" s="659"/>
      <c r="D4" s="659"/>
      <c r="E4" s="659"/>
      <c r="F4" s="659"/>
    </row>
    <row r="5" spans="2:8" ht="7.5" customHeight="1" x14ac:dyDescent="0.25"/>
    <row r="6" spans="2:8" ht="30" customHeight="1" x14ac:dyDescent="0.25">
      <c r="B6" s="656" t="s">
        <v>316</v>
      </c>
      <c r="C6" s="657"/>
      <c r="D6" s="657"/>
      <c r="E6" s="657"/>
      <c r="F6" s="658"/>
    </row>
    <row r="7" spans="2:8" ht="30" customHeight="1" x14ac:dyDescent="0.25">
      <c r="B7" s="660" t="s">
        <v>7</v>
      </c>
      <c r="C7" s="662" t="s">
        <v>67</v>
      </c>
      <c r="D7" s="663"/>
      <c r="E7" s="664"/>
      <c r="F7" s="665" t="s">
        <v>66</v>
      </c>
    </row>
    <row r="8" spans="2:8" ht="30" customHeight="1" thickBot="1" x14ac:dyDescent="0.3">
      <c r="B8" s="661"/>
      <c r="C8" s="259" t="s">
        <v>58</v>
      </c>
      <c r="D8" s="260" t="s">
        <v>59</v>
      </c>
      <c r="E8" s="261" t="s">
        <v>60</v>
      </c>
      <c r="F8" s="666"/>
    </row>
    <row r="9" spans="2:8" ht="30" customHeight="1" thickTop="1" x14ac:dyDescent="0.25">
      <c r="B9" s="238">
        <v>2015</v>
      </c>
      <c r="C9" s="262">
        <v>17</v>
      </c>
      <c r="D9" s="263">
        <v>11</v>
      </c>
      <c r="E9" s="264">
        <v>4</v>
      </c>
      <c r="F9" s="241" t="s">
        <v>162</v>
      </c>
    </row>
    <row r="10" spans="2:8" ht="30" customHeight="1" x14ac:dyDescent="0.25">
      <c r="B10" s="242">
        <v>2016</v>
      </c>
      <c r="C10" s="265">
        <v>21</v>
      </c>
      <c r="D10" s="226">
        <v>12</v>
      </c>
      <c r="E10" s="240">
        <v>9</v>
      </c>
      <c r="F10" s="243" t="s">
        <v>160</v>
      </c>
    </row>
    <row r="11" spans="2:8" ht="30" customHeight="1" x14ac:dyDescent="0.25">
      <c r="B11" s="242">
        <v>2017</v>
      </c>
      <c r="C11" s="265">
        <v>21</v>
      </c>
      <c r="D11" s="226">
        <v>20</v>
      </c>
      <c r="E11" s="240">
        <v>21</v>
      </c>
      <c r="F11" s="243" t="s">
        <v>161</v>
      </c>
    </row>
    <row r="12" spans="2:8" ht="30" customHeight="1" x14ac:dyDescent="0.25">
      <c r="B12" s="242">
        <v>2018</v>
      </c>
      <c r="C12" s="296">
        <v>30</v>
      </c>
      <c r="D12" s="297">
        <v>11</v>
      </c>
      <c r="E12" s="298">
        <v>24</v>
      </c>
      <c r="F12" s="252" t="s">
        <v>76</v>
      </c>
    </row>
    <row r="13" spans="2:8" ht="30" customHeight="1" x14ac:dyDescent="0.25">
      <c r="B13" s="242">
        <v>2019</v>
      </c>
      <c r="C13" s="299">
        <v>26</v>
      </c>
      <c r="D13" s="180">
        <v>4</v>
      </c>
      <c r="E13" s="300">
        <v>17</v>
      </c>
      <c r="F13" s="252" t="s">
        <v>179</v>
      </c>
    </row>
    <row r="14" spans="2:8" ht="30" customHeight="1" x14ac:dyDescent="0.25">
      <c r="B14" s="242">
        <v>2020</v>
      </c>
      <c r="C14" s="299">
        <v>24</v>
      </c>
      <c r="D14" s="180">
        <v>10</v>
      </c>
      <c r="E14" s="300">
        <v>8</v>
      </c>
      <c r="F14" s="252" t="s">
        <v>283</v>
      </c>
    </row>
    <row r="15" spans="2:8" ht="30" customHeight="1" x14ac:dyDescent="0.25">
      <c r="B15" s="242">
        <v>2021</v>
      </c>
      <c r="C15" s="299">
        <v>29</v>
      </c>
      <c r="D15" s="180">
        <v>16</v>
      </c>
      <c r="E15" s="300">
        <v>13</v>
      </c>
      <c r="F15" s="252" t="s">
        <v>698</v>
      </c>
    </row>
    <row r="16" spans="2:8" ht="30" customHeight="1" x14ac:dyDescent="0.25">
      <c r="B16" s="242">
        <v>2022</v>
      </c>
      <c r="C16" s="299">
        <v>32</v>
      </c>
      <c r="D16" s="180">
        <v>10</v>
      </c>
      <c r="E16" s="300">
        <v>9</v>
      </c>
      <c r="F16" s="252" t="s">
        <v>747</v>
      </c>
    </row>
    <row r="17" spans="2:6" ht="30" customHeight="1" x14ac:dyDescent="0.25">
      <c r="B17" s="242">
        <v>2023</v>
      </c>
      <c r="C17" s="521" t="s">
        <v>20</v>
      </c>
      <c r="D17" s="524" t="s">
        <v>20</v>
      </c>
      <c r="E17" s="526" t="s">
        <v>20</v>
      </c>
      <c r="F17" s="525" t="s">
        <v>807</v>
      </c>
    </row>
    <row r="18" spans="2:6" ht="30" customHeight="1" x14ac:dyDescent="0.25">
      <c r="B18" s="242">
        <v>2024</v>
      </c>
      <c r="C18" s="521" t="s">
        <v>20</v>
      </c>
      <c r="D18" s="524" t="s">
        <v>20</v>
      </c>
      <c r="E18" s="526" t="s">
        <v>20</v>
      </c>
      <c r="F18" s="525" t="s">
        <v>846</v>
      </c>
    </row>
    <row r="19" spans="2:6" x14ac:dyDescent="0.25">
      <c r="B19" s="40" t="s">
        <v>14</v>
      </c>
    </row>
    <row r="20" spans="2:6" x14ac:dyDescent="0.25">
      <c r="B20" s="1" t="s">
        <v>310</v>
      </c>
    </row>
  </sheetData>
  <mergeCells count="7">
    <mergeCell ref="B3:F3"/>
    <mergeCell ref="B2:F2"/>
    <mergeCell ref="B4:F4"/>
    <mergeCell ref="B6:F6"/>
    <mergeCell ref="B7:B8"/>
    <mergeCell ref="C7:E7"/>
    <mergeCell ref="F7:F8"/>
  </mergeCell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2:N28"/>
  <sheetViews>
    <sheetView showGridLines="0" workbookViewId="0">
      <selection activeCell="L14" sqref="L14"/>
    </sheetView>
  </sheetViews>
  <sheetFormatPr defaultColWidth="9.140625" defaultRowHeight="14.25" x14ac:dyDescent="0.2"/>
  <cols>
    <col min="1" max="1" width="11.140625" style="2" customWidth="1"/>
    <col min="2" max="2" width="31.85546875" style="2" customWidth="1"/>
    <col min="3" max="16384" width="9.140625" style="2"/>
  </cols>
  <sheetData>
    <row r="2" spans="2:14" ht="21.75" customHeight="1" x14ac:dyDescent="0.2">
      <c r="B2" s="599" t="s">
        <v>464</v>
      </c>
      <c r="C2" s="599"/>
      <c r="D2" s="599"/>
      <c r="E2" s="599"/>
      <c r="F2" s="599"/>
      <c r="G2" s="599"/>
      <c r="H2" s="599"/>
      <c r="I2" s="599"/>
      <c r="J2" s="599"/>
      <c r="K2" s="599"/>
    </row>
    <row r="3" spans="2:14" ht="19.5" customHeight="1" x14ac:dyDescent="0.2">
      <c r="B3" s="599" t="s">
        <v>534</v>
      </c>
      <c r="C3" s="599"/>
      <c r="D3" s="599"/>
      <c r="E3" s="599"/>
      <c r="F3" s="599"/>
      <c r="G3" s="599"/>
      <c r="H3" s="599"/>
      <c r="I3" s="599"/>
      <c r="J3" s="599"/>
      <c r="K3" s="599"/>
    </row>
    <row r="4" spans="2:14" ht="20.25" customHeight="1" x14ac:dyDescent="0.2">
      <c r="B4" s="716" t="s">
        <v>649</v>
      </c>
      <c r="C4" s="716"/>
      <c r="D4" s="716"/>
      <c r="E4" s="716"/>
      <c r="F4" s="716"/>
      <c r="G4" s="716"/>
      <c r="H4" s="716"/>
      <c r="I4" s="716"/>
      <c r="J4" s="716"/>
      <c r="K4" s="716"/>
    </row>
    <row r="5" spans="2:14" ht="8.25" customHeight="1" x14ac:dyDescent="0.25">
      <c r="B5"/>
      <c r="C5"/>
      <c r="D5"/>
      <c r="E5"/>
      <c r="F5"/>
      <c r="G5"/>
    </row>
    <row r="6" spans="2:14" ht="30" customHeight="1" x14ac:dyDescent="0.2">
      <c r="B6" s="602" t="s">
        <v>317</v>
      </c>
      <c r="C6" s="603"/>
      <c r="D6" s="603"/>
      <c r="E6" s="603"/>
      <c r="F6" s="603"/>
      <c r="G6" s="603"/>
      <c r="H6" s="603"/>
      <c r="I6" s="603"/>
      <c r="J6" s="603"/>
      <c r="K6" s="603"/>
      <c r="L6" s="604"/>
    </row>
    <row r="7" spans="2:14" ht="30" customHeight="1" x14ac:dyDescent="0.2">
      <c r="B7" s="10" t="s">
        <v>82</v>
      </c>
      <c r="C7" s="10">
        <v>2015</v>
      </c>
      <c r="D7" s="10">
        <v>2016</v>
      </c>
      <c r="E7" s="10">
        <v>2017</v>
      </c>
      <c r="F7" s="10">
        <v>2018</v>
      </c>
      <c r="G7" s="10">
        <v>2019</v>
      </c>
      <c r="H7" s="10">
        <v>2020</v>
      </c>
      <c r="I7" s="10">
        <v>2021</v>
      </c>
      <c r="J7" s="10">
        <v>2022</v>
      </c>
      <c r="K7" s="10">
        <v>2023</v>
      </c>
      <c r="L7" s="10">
        <v>2024</v>
      </c>
      <c r="N7" s="2" t="s">
        <v>15</v>
      </c>
    </row>
    <row r="8" spans="2:14" ht="30" customHeight="1" x14ac:dyDescent="0.2">
      <c r="B8" s="9" t="s">
        <v>5</v>
      </c>
      <c r="C8" s="9">
        <v>2</v>
      </c>
      <c r="D8" s="9">
        <v>12</v>
      </c>
      <c r="E8" s="9">
        <v>7</v>
      </c>
      <c r="F8" s="9">
        <v>17</v>
      </c>
      <c r="G8" s="9">
        <v>13</v>
      </c>
      <c r="H8" s="9">
        <v>5</v>
      </c>
      <c r="I8" s="9">
        <v>11</v>
      </c>
      <c r="J8" s="9">
        <v>19</v>
      </c>
      <c r="K8" s="9">
        <v>7</v>
      </c>
      <c r="L8" s="544">
        <v>9</v>
      </c>
    </row>
    <row r="9" spans="2:14" ht="30" customHeight="1" x14ac:dyDescent="0.2">
      <c r="B9" s="9" t="s">
        <v>2</v>
      </c>
      <c r="C9" s="9">
        <v>18</v>
      </c>
      <c r="D9" s="9">
        <v>30</v>
      </c>
      <c r="E9" s="9">
        <v>41</v>
      </c>
      <c r="F9" s="9">
        <v>39</v>
      </c>
      <c r="G9" s="9">
        <v>43</v>
      </c>
      <c r="H9" s="9">
        <v>51</v>
      </c>
      <c r="I9" s="9">
        <v>47</v>
      </c>
      <c r="J9" s="9">
        <v>37</v>
      </c>
      <c r="K9" s="9">
        <v>61</v>
      </c>
      <c r="L9" s="544">
        <v>78</v>
      </c>
    </row>
    <row r="10" spans="2:14" ht="30" customHeight="1" x14ac:dyDescent="0.2">
      <c r="B10" s="9" t="s">
        <v>3</v>
      </c>
      <c r="C10" s="9">
        <v>22</v>
      </c>
      <c r="D10" s="9">
        <v>14</v>
      </c>
      <c r="E10" s="9">
        <v>26</v>
      </c>
      <c r="F10" s="9">
        <v>31</v>
      </c>
      <c r="G10" s="9">
        <v>28</v>
      </c>
      <c r="H10" s="9">
        <v>21</v>
      </c>
      <c r="I10" s="9">
        <v>31</v>
      </c>
      <c r="J10" s="9">
        <v>35</v>
      </c>
      <c r="K10" s="9">
        <v>36</v>
      </c>
      <c r="L10" s="544">
        <v>31</v>
      </c>
    </row>
    <row r="11" spans="2:14" ht="30" customHeight="1" thickBot="1" x14ac:dyDescent="0.25">
      <c r="B11" s="255" t="s">
        <v>16</v>
      </c>
      <c r="C11" s="255">
        <f>SUM(C8:C10)</f>
        <v>42</v>
      </c>
      <c r="D11" s="255">
        <f t="shared" ref="D11:G11" si="0">SUM(D8:D10)</f>
        <v>56</v>
      </c>
      <c r="E11" s="255">
        <f t="shared" si="0"/>
        <v>74</v>
      </c>
      <c r="F11" s="255">
        <f t="shared" si="0"/>
        <v>87</v>
      </c>
      <c r="G11" s="255">
        <f t="shared" si="0"/>
        <v>84</v>
      </c>
      <c r="H11" s="255">
        <f t="shared" ref="H11" si="1">SUM(H8:H10)</f>
        <v>77</v>
      </c>
      <c r="I11" s="255">
        <v>89</v>
      </c>
      <c r="J11" s="255">
        <v>91</v>
      </c>
      <c r="K11" s="255">
        <v>104</v>
      </c>
      <c r="L11" s="255">
        <v>118</v>
      </c>
    </row>
    <row r="12" spans="2:14" ht="30" customHeight="1" thickTop="1" x14ac:dyDescent="0.2">
      <c r="B12" s="202" t="s">
        <v>305</v>
      </c>
      <c r="C12" s="197" t="s">
        <v>38</v>
      </c>
      <c r="D12" s="197" t="s">
        <v>39</v>
      </c>
      <c r="E12" s="197" t="s">
        <v>40</v>
      </c>
      <c r="F12" s="197" t="s">
        <v>41</v>
      </c>
      <c r="G12" s="198">
        <v>240</v>
      </c>
      <c r="H12" s="198">
        <v>169</v>
      </c>
      <c r="I12" s="198">
        <v>208</v>
      </c>
      <c r="J12" s="198">
        <v>240</v>
      </c>
      <c r="K12" s="198">
        <v>299</v>
      </c>
      <c r="L12" s="198">
        <v>293</v>
      </c>
    </row>
    <row r="13" spans="2:14" ht="30" customHeight="1" x14ac:dyDescent="0.2">
      <c r="B13" s="13" t="s">
        <v>18</v>
      </c>
      <c r="C13" s="14">
        <f t="shared" ref="C13:G13" si="2">C11/C12</f>
        <v>0.30434782608695654</v>
      </c>
      <c r="D13" s="14">
        <f t="shared" si="2"/>
        <v>0.38356164383561642</v>
      </c>
      <c r="E13" s="14">
        <f t="shared" si="2"/>
        <v>0.35576923076923078</v>
      </c>
      <c r="F13" s="14">
        <f t="shared" si="2"/>
        <v>0.39545454545454545</v>
      </c>
      <c r="G13" s="14">
        <f t="shared" si="2"/>
        <v>0.35</v>
      </c>
      <c r="H13" s="14">
        <f t="shared" ref="H13" si="3">H11/H12</f>
        <v>0.45562130177514792</v>
      </c>
      <c r="I13" s="14">
        <f t="shared" ref="I13:J13" si="4">I11/I12</f>
        <v>0.42788461538461536</v>
      </c>
      <c r="J13" s="14">
        <f t="shared" si="4"/>
        <v>0.37916666666666665</v>
      </c>
      <c r="K13" s="14">
        <f t="shared" ref="K13:L13" si="5">K11/K12</f>
        <v>0.34782608695652173</v>
      </c>
      <c r="L13" s="14">
        <f t="shared" si="5"/>
        <v>0.40273037542662116</v>
      </c>
    </row>
    <row r="14" spans="2:14" s="64" customFormat="1" ht="19.5" customHeight="1" x14ac:dyDescent="0.25">
      <c r="B14" s="19" t="s">
        <v>14</v>
      </c>
      <c r="C14"/>
      <c r="D14"/>
      <c r="E14"/>
      <c r="F14"/>
      <c r="G14"/>
      <c r="J14" s="64" t="s">
        <v>15</v>
      </c>
      <c r="L14" s="2"/>
    </row>
    <row r="16" spans="2:14" ht="19.5" customHeight="1" x14ac:dyDescent="0.2"/>
    <row r="17" spans="1:9" ht="18.75" customHeight="1" x14ac:dyDescent="0.2"/>
    <row r="21" spans="1:9" x14ac:dyDescent="0.2">
      <c r="H21" s="70"/>
      <c r="I21" s="70"/>
    </row>
    <row r="28" spans="1:9" x14ac:dyDescent="0.2">
      <c r="A28" s="489"/>
    </row>
  </sheetData>
  <mergeCells count="4">
    <mergeCell ref="B4:K4"/>
    <mergeCell ref="B3:K3"/>
    <mergeCell ref="B2:K2"/>
    <mergeCell ref="B6:L6"/>
  </mergeCells>
  <pageMargins left="0.7" right="0.7" top="0.75" bottom="0.75" header="0.3" footer="0.3"/>
  <pageSetup paperSize="9" orientation="portrait" r:id="rId1"/>
  <ignoredErrors>
    <ignoredError sqref="C11:H11" formulaRange="1"/>
    <ignoredError sqref="C12:F12"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X40"/>
  <sheetViews>
    <sheetView showGridLines="0" zoomScale="90" zoomScaleNormal="90" workbookViewId="0">
      <selection activeCell="X7" sqref="X7"/>
    </sheetView>
  </sheetViews>
  <sheetFormatPr defaultRowHeight="15" x14ac:dyDescent="0.25"/>
  <cols>
    <col min="1" max="1" width="3.85546875" customWidth="1"/>
    <col min="2" max="2" width="4.5703125" customWidth="1"/>
    <col min="3" max="3" width="17.5703125" customWidth="1"/>
    <col min="4" max="18" width="7.7109375" customWidth="1"/>
    <col min="19" max="19" width="8" customWidth="1"/>
    <col min="20" max="20" width="7.7109375" customWidth="1"/>
    <col min="21" max="21" width="7.85546875" customWidth="1"/>
    <col min="22" max="22" width="8.42578125" customWidth="1"/>
    <col min="23" max="23" width="8.140625" customWidth="1"/>
  </cols>
  <sheetData>
    <row r="2" spans="2:23" ht="19.5" customHeight="1" x14ac:dyDescent="0.25">
      <c r="B2" s="599" t="s">
        <v>813</v>
      </c>
      <c r="C2" s="599"/>
      <c r="D2" s="599"/>
      <c r="E2" s="599"/>
      <c r="F2" s="599"/>
      <c r="G2" s="599"/>
      <c r="H2" s="599"/>
      <c r="I2" s="599"/>
      <c r="J2" s="599"/>
      <c r="K2" s="599"/>
      <c r="L2" s="599"/>
      <c r="M2" s="599"/>
      <c r="N2" s="599"/>
      <c r="O2" s="599"/>
      <c r="P2" s="599"/>
      <c r="Q2" s="599"/>
      <c r="R2" s="599"/>
      <c r="S2" s="599"/>
      <c r="T2" s="599"/>
      <c r="U2" s="599"/>
    </row>
    <row r="3" spans="2:23" ht="19.5" customHeight="1" x14ac:dyDescent="0.25">
      <c r="B3" s="599" t="s">
        <v>631</v>
      </c>
      <c r="C3" s="599"/>
      <c r="D3" s="599"/>
      <c r="E3" s="599"/>
      <c r="F3" s="599"/>
      <c r="G3" s="599"/>
      <c r="H3" s="599"/>
      <c r="I3" s="599"/>
      <c r="J3" s="599"/>
      <c r="K3" s="599"/>
      <c r="L3" s="599"/>
      <c r="M3" s="599"/>
      <c r="N3" s="599"/>
      <c r="O3" s="599"/>
      <c r="P3" s="599"/>
      <c r="Q3" s="599"/>
      <c r="R3" s="599"/>
      <c r="S3" s="599"/>
      <c r="T3" s="599"/>
      <c r="U3" s="599"/>
    </row>
    <row r="4" spans="2:23" ht="27.75" customHeight="1" x14ac:dyDescent="0.25">
      <c r="B4" s="598" t="s">
        <v>417</v>
      </c>
      <c r="C4" s="598"/>
      <c r="D4" s="598"/>
      <c r="E4" s="598"/>
      <c r="F4" s="598"/>
      <c r="G4" s="598"/>
      <c r="H4" s="598"/>
      <c r="I4" s="598"/>
      <c r="J4" s="598"/>
      <c r="K4" s="598"/>
      <c r="L4" s="598"/>
      <c r="M4" s="598"/>
      <c r="N4" s="598"/>
      <c r="O4" s="598"/>
      <c r="P4" s="598"/>
      <c r="Q4" s="598"/>
      <c r="R4" s="598"/>
      <c r="S4" s="598"/>
      <c r="T4" s="598"/>
      <c r="U4" s="598"/>
    </row>
    <row r="5" spans="2:23" x14ac:dyDescent="0.25">
      <c r="T5" t="s">
        <v>15</v>
      </c>
    </row>
    <row r="6" spans="2:23" ht="30" customHeight="1" x14ac:dyDescent="0.25">
      <c r="B6" s="612" t="s">
        <v>360</v>
      </c>
      <c r="C6" s="613"/>
      <c r="D6" s="613"/>
      <c r="E6" s="613"/>
      <c r="F6" s="613"/>
      <c r="G6" s="613"/>
      <c r="H6" s="613"/>
      <c r="I6" s="613"/>
      <c r="J6" s="613"/>
      <c r="K6" s="613"/>
      <c r="L6" s="613"/>
      <c r="M6" s="613"/>
      <c r="N6" s="613"/>
      <c r="O6" s="613"/>
      <c r="P6" s="613"/>
      <c r="Q6" s="613"/>
      <c r="R6" s="613"/>
      <c r="S6" s="613"/>
      <c r="T6" s="613"/>
      <c r="U6" s="613"/>
      <c r="V6" s="613"/>
      <c r="W6" s="614"/>
    </row>
    <row r="7" spans="2:23" ht="30" customHeight="1" x14ac:dyDescent="0.25">
      <c r="B7" s="624" t="s">
        <v>711</v>
      </c>
      <c r="C7" s="625"/>
      <c r="D7" s="608">
        <v>2015</v>
      </c>
      <c r="E7" s="616"/>
      <c r="F7" s="608">
        <v>2016</v>
      </c>
      <c r="G7" s="616"/>
      <c r="H7" s="618">
        <v>2017</v>
      </c>
      <c r="I7" s="619"/>
      <c r="J7" s="608">
        <v>2018</v>
      </c>
      <c r="K7" s="616"/>
      <c r="L7" s="618">
        <v>2019</v>
      </c>
      <c r="M7" s="619"/>
      <c r="N7" s="608">
        <v>2020</v>
      </c>
      <c r="O7" s="609"/>
      <c r="P7" s="608">
        <v>2021</v>
      </c>
      <c r="Q7" s="609"/>
      <c r="R7" s="608">
        <v>2022</v>
      </c>
      <c r="S7" s="609"/>
      <c r="T7" s="608">
        <v>2023</v>
      </c>
      <c r="U7" s="616"/>
      <c r="V7" s="608">
        <v>2024</v>
      </c>
      <c r="W7" s="609"/>
    </row>
    <row r="8" spans="2:23" ht="30" customHeight="1" x14ac:dyDescent="0.25">
      <c r="B8" s="626"/>
      <c r="C8" s="627"/>
      <c r="D8" s="408" t="s">
        <v>361</v>
      </c>
      <c r="E8" s="409" t="s">
        <v>362</v>
      </c>
      <c r="F8" s="408" t="s">
        <v>361</v>
      </c>
      <c r="G8" s="409" t="s">
        <v>363</v>
      </c>
      <c r="H8" s="410" t="s">
        <v>361</v>
      </c>
      <c r="I8" s="411" t="s">
        <v>363</v>
      </c>
      <c r="J8" s="408" t="s">
        <v>361</v>
      </c>
      <c r="K8" s="409" t="s">
        <v>363</v>
      </c>
      <c r="L8" s="410" t="s">
        <v>361</v>
      </c>
      <c r="M8" s="411" t="s">
        <v>363</v>
      </c>
      <c r="N8" s="408" t="s">
        <v>361</v>
      </c>
      <c r="O8" s="412" t="s">
        <v>363</v>
      </c>
      <c r="P8" s="408" t="s">
        <v>361</v>
      </c>
      <c r="Q8" s="412" t="s">
        <v>363</v>
      </c>
      <c r="R8" s="408" t="s">
        <v>361</v>
      </c>
      <c r="S8" s="412" t="s">
        <v>363</v>
      </c>
      <c r="T8" s="499" t="s">
        <v>361</v>
      </c>
      <c r="U8" s="409" t="s">
        <v>363</v>
      </c>
      <c r="V8" s="499" t="s">
        <v>361</v>
      </c>
      <c r="W8" s="412" t="s">
        <v>363</v>
      </c>
    </row>
    <row r="9" spans="2:23" ht="30" customHeight="1" x14ac:dyDescent="0.25">
      <c r="B9" s="413" t="s">
        <v>364</v>
      </c>
      <c r="C9" s="414" t="s">
        <v>365</v>
      </c>
      <c r="D9" s="415">
        <v>547.82000000000005</v>
      </c>
      <c r="E9" s="416">
        <v>1100</v>
      </c>
      <c r="F9" s="417" t="s">
        <v>20</v>
      </c>
      <c r="G9" s="418" t="s">
        <v>20</v>
      </c>
      <c r="H9" s="419">
        <v>665.94</v>
      </c>
      <c r="I9" s="420">
        <v>1014</v>
      </c>
      <c r="J9" s="421">
        <v>818.72</v>
      </c>
      <c r="K9" s="416">
        <v>2633</v>
      </c>
      <c r="L9" s="422">
        <v>624.66999999999996</v>
      </c>
      <c r="M9" s="423">
        <v>1051.5</v>
      </c>
      <c r="N9" s="415">
        <v>665.01</v>
      </c>
      <c r="O9" s="424">
        <v>1190</v>
      </c>
      <c r="P9" s="415">
        <v>689.08</v>
      </c>
      <c r="Q9" s="482">
        <v>1220</v>
      </c>
      <c r="R9" s="417">
        <v>731.44</v>
      </c>
      <c r="S9" s="498">
        <v>1270</v>
      </c>
      <c r="T9" s="558">
        <v>788.05</v>
      </c>
      <c r="U9" s="551">
        <v>2669.5</v>
      </c>
      <c r="V9" s="558">
        <v>850.18</v>
      </c>
      <c r="W9" s="554">
        <v>2885</v>
      </c>
    </row>
    <row r="10" spans="2:23" ht="30" customHeight="1" x14ac:dyDescent="0.25">
      <c r="B10" s="413" t="s">
        <v>366</v>
      </c>
      <c r="C10" s="425" t="s">
        <v>367</v>
      </c>
      <c r="D10" s="417" t="s">
        <v>20</v>
      </c>
      <c r="E10" s="426" t="s">
        <v>20</v>
      </c>
      <c r="F10" s="417" t="s">
        <v>20</v>
      </c>
      <c r="G10" s="418" t="s">
        <v>20</v>
      </c>
      <c r="H10" s="427" t="s">
        <v>20</v>
      </c>
      <c r="I10" s="428" t="s">
        <v>20</v>
      </c>
      <c r="J10" s="417" t="s">
        <v>20</v>
      </c>
      <c r="K10" s="418" t="s">
        <v>20</v>
      </c>
      <c r="L10" s="427" t="s">
        <v>20</v>
      </c>
      <c r="M10" s="428" t="s">
        <v>20</v>
      </c>
      <c r="N10" s="417" t="s">
        <v>20</v>
      </c>
      <c r="O10" s="429" t="s">
        <v>20</v>
      </c>
      <c r="P10" s="417" t="s">
        <v>20</v>
      </c>
      <c r="Q10" s="483" t="s">
        <v>20</v>
      </c>
      <c r="R10" s="417" t="s">
        <v>20</v>
      </c>
      <c r="S10" s="418" t="s">
        <v>20</v>
      </c>
      <c r="T10" s="417" t="s">
        <v>20</v>
      </c>
      <c r="U10" s="418" t="s">
        <v>20</v>
      </c>
      <c r="V10" s="561" t="s">
        <v>20</v>
      </c>
      <c r="W10" s="555">
        <v>1200</v>
      </c>
    </row>
    <row r="11" spans="2:23" ht="30" customHeight="1" x14ac:dyDescent="0.25">
      <c r="B11" s="413" t="s">
        <v>368</v>
      </c>
      <c r="C11" s="474" t="s">
        <v>369</v>
      </c>
      <c r="D11" s="417">
        <v>674.67</v>
      </c>
      <c r="E11" s="426">
        <v>4205</v>
      </c>
      <c r="F11" s="430">
        <v>672.27</v>
      </c>
      <c r="G11" s="426">
        <v>4264</v>
      </c>
      <c r="H11" s="431">
        <v>678.71</v>
      </c>
      <c r="I11" s="432">
        <v>4320</v>
      </c>
      <c r="J11" s="430">
        <v>731.01</v>
      </c>
      <c r="K11" s="426">
        <v>5442.86</v>
      </c>
      <c r="L11" s="427">
        <v>734</v>
      </c>
      <c r="M11" s="428">
        <v>5524.5</v>
      </c>
      <c r="N11" s="417">
        <v>809.83</v>
      </c>
      <c r="O11" s="429">
        <v>4000</v>
      </c>
      <c r="P11" s="417">
        <v>763.8</v>
      </c>
      <c r="Q11" s="484">
        <v>3899</v>
      </c>
      <c r="R11" s="417">
        <v>826.77</v>
      </c>
      <c r="S11" s="418">
        <v>4652</v>
      </c>
      <c r="T11" s="559">
        <v>935.49</v>
      </c>
      <c r="U11" s="552">
        <v>4885</v>
      </c>
      <c r="V11" s="559" t="s">
        <v>814</v>
      </c>
      <c r="W11" s="556">
        <v>5105</v>
      </c>
    </row>
    <row r="12" spans="2:23" ht="30" customHeight="1" x14ac:dyDescent="0.25">
      <c r="B12" s="433" t="s">
        <v>370</v>
      </c>
      <c r="C12" s="474" t="s">
        <v>371</v>
      </c>
      <c r="D12" s="417" t="s">
        <v>20</v>
      </c>
      <c r="E12" s="426">
        <v>2752.01</v>
      </c>
      <c r="F12" s="417" t="s">
        <v>20</v>
      </c>
      <c r="G12" s="426">
        <v>2780.01</v>
      </c>
      <c r="H12" s="431">
        <v>1933.1</v>
      </c>
      <c r="I12" s="432">
        <v>2817.01</v>
      </c>
      <c r="J12" s="417" t="s">
        <v>20</v>
      </c>
      <c r="K12" s="418" t="s">
        <v>20</v>
      </c>
      <c r="L12" s="427" t="s">
        <v>20</v>
      </c>
      <c r="M12" s="428" t="s">
        <v>20</v>
      </c>
      <c r="N12" s="417" t="s">
        <v>20</v>
      </c>
      <c r="O12" s="429" t="s">
        <v>20</v>
      </c>
      <c r="P12" s="417" t="s">
        <v>20</v>
      </c>
      <c r="Q12" s="483" t="s">
        <v>20</v>
      </c>
      <c r="R12" s="417" t="s">
        <v>20</v>
      </c>
      <c r="S12" s="418" t="s">
        <v>20</v>
      </c>
      <c r="T12" s="559">
        <v>2254.5700000000002</v>
      </c>
      <c r="U12" s="552">
        <v>3134.01</v>
      </c>
      <c r="V12" s="559" t="s">
        <v>20</v>
      </c>
      <c r="W12" s="556" t="s">
        <v>20</v>
      </c>
    </row>
    <row r="13" spans="2:23" ht="30" customHeight="1" x14ac:dyDescent="0.25">
      <c r="B13" s="413" t="s">
        <v>372</v>
      </c>
      <c r="C13" s="474" t="s">
        <v>373</v>
      </c>
      <c r="D13" s="417" t="s">
        <v>20</v>
      </c>
      <c r="E13" s="426">
        <v>3816</v>
      </c>
      <c r="F13" s="417" t="s">
        <v>20</v>
      </c>
      <c r="G13" s="418" t="s">
        <v>20</v>
      </c>
      <c r="H13" s="431">
        <v>1194.42</v>
      </c>
      <c r="I13" s="432">
        <v>3146</v>
      </c>
      <c r="J13" s="430">
        <v>1174.21</v>
      </c>
      <c r="K13" s="426">
        <v>5723</v>
      </c>
      <c r="L13" s="427">
        <v>930.07</v>
      </c>
      <c r="M13" s="428">
        <v>3892.32</v>
      </c>
      <c r="N13" s="417" t="s">
        <v>20</v>
      </c>
      <c r="O13" s="429">
        <v>5343.2</v>
      </c>
      <c r="P13" s="417">
        <v>1050.96</v>
      </c>
      <c r="Q13" s="484">
        <v>3927.35</v>
      </c>
      <c r="R13" s="417">
        <v>1171.06</v>
      </c>
      <c r="S13" s="418">
        <v>4533.28</v>
      </c>
      <c r="T13" s="559">
        <v>1344.85</v>
      </c>
      <c r="U13" s="552">
        <v>5967</v>
      </c>
      <c r="V13" s="559">
        <v>1374.29</v>
      </c>
      <c r="W13" s="556">
        <v>6147</v>
      </c>
    </row>
    <row r="14" spans="2:23" ht="30" customHeight="1" x14ac:dyDescent="0.25">
      <c r="B14" s="413" t="s">
        <v>374</v>
      </c>
      <c r="C14" s="425" t="s">
        <v>375</v>
      </c>
      <c r="D14" s="417">
        <v>578.41</v>
      </c>
      <c r="E14" s="426">
        <v>847</v>
      </c>
      <c r="F14" s="430">
        <v>582.82000000000005</v>
      </c>
      <c r="G14" s="426">
        <v>855</v>
      </c>
      <c r="H14" s="431">
        <v>598.55999999999995</v>
      </c>
      <c r="I14" s="432">
        <v>865</v>
      </c>
      <c r="J14" s="430">
        <v>623.36</v>
      </c>
      <c r="K14" s="426">
        <v>895</v>
      </c>
      <c r="L14" s="427">
        <v>654.30999999999995</v>
      </c>
      <c r="M14" s="428">
        <v>950</v>
      </c>
      <c r="N14" s="417" t="s">
        <v>20</v>
      </c>
      <c r="O14" s="429" t="s">
        <v>20</v>
      </c>
      <c r="P14" s="417">
        <v>735.46</v>
      </c>
      <c r="Q14" s="484">
        <v>1020</v>
      </c>
      <c r="R14" s="417" t="s">
        <v>20</v>
      </c>
      <c r="S14" s="418" t="s">
        <v>20</v>
      </c>
      <c r="T14" s="559">
        <v>823.78</v>
      </c>
      <c r="U14" s="552">
        <v>1150</v>
      </c>
      <c r="V14" s="559">
        <v>946.69</v>
      </c>
      <c r="W14" s="556">
        <v>1350</v>
      </c>
    </row>
    <row r="15" spans="2:23" ht="30" customHeight="1" x14ac:dyDescent="0.25">
      <c r="B15" s="413" t="s">
        <v>376</v>
      </c>
      <c r="C15" s="474" t="s">
        <v>377</v>
      </c>
      <c r="D15" s="417">
        <v>638.1</v>
      </c>
      <c r="E15" s="418">
        <v>2814</v>
      </c>
      <c r="F15" s="430">
        <v>650.24</v>
      </c>
      <c r="G15" s="426">
        <v>2843</v>
      </c>
      <c r="H15" s="431">
        <v>682.92</v>
      </c>
      <c r="I15" s="432">
        <v>2880</v>
      </c>
      <c r="J15" s="430">
        <v>773.83</v>
      </c>
      <c r="K15" s="426">
        <v>2924</v>
      </c>
      <c r="L15" s="427">
        <v>692.65</v>
      </c>
      <c r="M15" s="428">
        <v>2968</v>
      </c>
      <c r="N15" s="417">
        <v>737.82</v>
      </c>
      <c r="O15" s="429">
        <v>2311</v>
      </c>
      <c r="P15" s="417">
        <v>779.12</v>
      </c>
      <c r="Q15" s="484">
        <v>2977</v>
      </c>
      <c r="R15" s="417">
        <v>769.99</v>
      </c>
      <c r="S15" s="418">
        <v>3022</v>
      </c>
      <c r="T15" s="559">
        <v>859.13</v>
      </c>
      <c r="U15" s="552">
        <v>3168</v>
      </c>
      <c r="V15" s="559">
        <v>926.97</v>
      </c>
      <c r="W15" s="556">
        <v>3295</v>
      </c>
    </row>
    <row r="16" spans="2:23" ht="30" customHeight="1" x14ac:dyDescent="0.25">
      <c r="B16" s="413" t="s">
        <v>378</v>
      </c>
      <c r="C16" s="474" t="s">
        <v>379</v>
      </c>
      <c r="D16" s="417">
        <v>885.51</v>
      </c>
      <c r="E16" s="418">
        <v>4035.36</v>
      </c>
      <c r="F16" s="430">
        <v>768.05</v>
      </c>
      <c r="G16" s="426">
        <v>4063</v>
      </c>
      <c r="H16" s="431">
        <v>930.85</v>
      </c>
      <c r="I16" s="432">
        <v>7321.43</v>
      </c>
      <c r="J16" s="430">
        <v>1034.3800000000001</v>
      </c>
      <c r="K16" s="426">
        <v>6654.38</v>
      </c>
      <c r="L16" s="427">
        <v>847.65</v>
      </c>
      <c r="M16" s="428">
        <v>7145.9</v>
      </c>
      <c r="N16" s="417">
        <v>957.4</v>
      </c>
      <c r="O16" s="429">
        <v>5868.36</v>
      </c>
      <c r="P16" s="417">
        <v>1145.81</v>
      </c>
      <c r="Q16" s="484">
        <v>6403.32</v>
      </c>
      <c r="R16" s="417">
        <v>1022.48</v>
      </c>
      <c r="S16" s="418">
        <v>7773.12</v>
      </c>
      <c r="T16" s="559">
        <v>1068.3800000000001</v>
      </c>
      <c r="U16" s="552">
        <v>8214.2900000000009</v>
      </c>
      <c r="V16" s="559">
        <v>1236.75</v>
      </c>
      <c r="W16" s="556">
        <v>7785.58</v>
      </c>
    </row>
    <row r="17" spans="2:23" ht="30" customHeight="1" x14ac:dyDescent="0.25">
      <c r="B17" s="413" t="s">
        <v>380</v>
      </c>
      <c r="C17" s="474" t="s">
        <v>381</v>
      </c>
      <c r="D17" s="417" t="s">
        <v>20</v>
      </c>
      <c r="E17" s="418">
        <v>3250</v>
      </c>
      <c r="F17" s="430">
        <v>563.38</v>
      </c>
      <c r="G17" s="426">
        <v>960</v>
      </c>
      <c r="H17" s="431">
        <v>598.79999999999995</v>
      </c>
      <c r="I17" s="432">
        <v>3155.31</v>
      </c>
      <c r="J17" s="430">
        <v>626.76</v>
      </c>
      <c r="K17" s="426">
        <v>3158</v>
      </c>
      <c r="L17" s="427">
        <v>626.6</v>
      </c>
      <c r="M17" s="428">
        <v>3380.8</v>
      </c>
      <c r="N17" s="417">
        <v>768.14</v>
      </c>
      <c r="O17" s="429">
        <v>3041</v>
      </c>
      <c r="P17" s="417">
        <v>741.37</v>
      </c>
      <c r="Q17" s="484">
        <v>2346</v>
      </c>
      <c r="R17" s="417">
        <v>917.88</v>
      </c>
      <c r="S17" s="418">
        <v>3426.23</v>
      </c>
      <c r="T17" s="559">
        <v>805.2</v>
      </c>
      <c r="U17" s="552">
        <v>3437</v>
      </c>
      <c r="V17" s="559">
        <v>874.47</v>
      </c>
      <c r="W17" s="556">
        <v>3609</v>
      </c>
    </row>
    <row r="18" spans="2:23" ht="30" customHeight="1" x14ac:dyDescent="0.25">
      <c r="B18" s="413" t="s">
        <v>382</v>
      </c>
      <c r="C18" s="474" t="s">
        <v>383</v>
      </c>
      <c r="D18" s="417" t="s">
        <v>20</v>
      </c>
      <c r="E18" s="418">
        <v>780</v>
      </c>
      <c r="F18" s="430">
        <v>610.73</v>
      </c>
      <c r="G18" s="426">
        <v>2527.5</v>
      </c>
      <c r="H18" s="427" t="s">
        <v>20</v>
      </c>
      <c r="I18" s="428" t="s">
        <v>20</v>
      </c>
      <c r="J18" s="430">
        <v>1236.17</v>
      </c>
      <c r="K18" s="426">
        <v>2527.5</v>
      </c>
      <c r="L18" s="427">
        <v>703.78</v>
      </c>
      <c r="M18" s="428">
        <v>4610</v>
      </c>
      <c r="N18" s="417">
        <v>628.17999999999995</v>
      </c>
      <c r="O18" s="429">
        <v>1058.5</v>
      </c>
      <c r="P18" s="417">
        <v>1311.45</v>
      </c>
      <c r="Q18" s="484">
        <v>2527.5</v>
      </c>
      <c r="R18" s="417">
        <v>1044.24</v>
      </c>
      <c r="S18" s="418">
        <v>4630.5</v>
      </c>
      <c r="T18" s="559">
        <v>1179.49</v>
      </c>
      <c r="U18" s="552">
        <v>4660.5</v>
      </c>
      <c r="V18" s="559">
        <v>1162.17</v>
      </c>
      <c r="W18" s="556">
        <v>4725.5</v>
      </c>
    </row>
    <row r="19" spans="2:23" ht="30" customHeight="1" x14ac:dyDescent="0.25">
      <c r="B19" s="413" t="s">
        <v>384</v>
      </c>
      <c r="C19" s="474" t="s">
        <v>385</v>
      </c>
      <c r="D19" s="417">
        <v>1339.13</v>
      </c>
      <c r="E19" s="418">
        <v>5255.01</v>
      </c>
      <c r="F19" s="430">
        <v>1315.3</v>
      </c>
      <c r="G19" s="426">
        <v>4012.5</v>
      </c>
      <c r="H19" s="431">
        <v>1150.6400000000001</v>
      </c>
      <c r="I19" s="432">
        <v>9332.1299999999992</v>
      </c>
      <c r="J19" s="430">
        <v>1253.99</v>
      </c>
      <c r="K19" s="426">
        <v>5255.01</v>
      </c>
      <c r="L19" s="427">
        <v>1332.87</v>
      </c>
      <c r="M19" s="428">
        <v>5307.7</v>
      </c>
      <c r="N19" s="417">
        <v>1369.68</v>
      </c>
      <c r="O19" s="429">
        <v>5281.29</v>
      </c>
      <c r="P19" s="417">
        <v>1381.46</v>
      </c>
      <c r="Q19" s="484">
        <v>2981.1</v>
      </c>
      <c r="R19" s="417">
        <v>1263.55</v>
      </c>
      <c r="S19" s="418">
        <v>4107.67</v>
      </c>
      <c r="T19" s="559">
        <v>1436.91</v>
      </c>
      <c r="U19" s="552">
        <v>4183.67</v>
      </c>
      <c r="V19" s="559">
        <v>1423.26</v>
      </c>
      <c r="W19" s="556">
        <v>3440.14</v>
      </c>
    </row>
    <row r="20" spans="2:23" ht="30" customHeight="1" x14ac:dyDescent="0.25">
      <c r="B20" s="433" t="s">
        <v>386</v>
      </c>
      <c r="C20" s="425" t="s">
        <v>387</v>
      </c>
      <c r="D20" s="417" t="s">
        <v>20</v>
      </c>
      <c r="E20" s="418" t="s">
        <v>20</v>
      </c>
      <c r="F20" s="417" t="s">
        <v>20</v>
      </c>
      <c r="G20" s="418" t="s">
        <v>20</v>
      </c>
      <c r="H20" s="431" t="s">
        <v>20</v>
      </c>
      <c r="I20" s="432">
        <v>2933.45</v>
      </c>
      <c r="J20" s="417" t="s">
        <v>20</v>
      </c>
      <c r="K20" s="418" t="s">
        <v>20</v>
      </c>
      <c r="L20" s="427" t="s">
        <v>20</v>
      </c>
      <c r="M20" s="428" t="s">
        <v>20</v>
      </c>
      <c r="N20" s="417" t="s">
        <v>20</v>
      </c>
      <c r="O20" s="429" t="s">
        <v>20</v>
      </c>
      <c r="P20" s="417" t="s">
        <v>20</v>
      </c>
      <c r="Q20" s="483" t="s">
        <v>20</v>
      </c>
      <c r="R20" s="417" t="s">
        <v>20</v>
      </c>
      <c r="S20" s="418" t="s">
        <v>20</v>
      </c>
      <c r="T20" s="559">
        <v>1531.05</v>
      </c>
      <c r="U20" s="552">
        <v>3032</v>
      </c>
      <c r="V20" s="559" t="s">
        <v>20</v>
      </c>
      <c r="W20" s="556" t="s">
        <v>20</v>
      </c>
    </row>
    <row r="21" spans="2:23" ht="30" customHeight="1" x14ac:dyDescent="0.25">
      <c r="B21" s="413" t="s">
        <v>176</v>
      </c>
      <c r="C21" s="474" t="s">
        <v>388</v>
      </c>
      <c r="D21" s="417">
        <v>775.11</v>
      </c>
      <c r="E21" s="418">
        <v>1060</v>
      </c>
      <c r="F21" s="430">
        <v>775.59</v>
      </c>
      <c r="G21" s="426">
        <v>1303</v>
      </c>
      <c r="H21" s="431">
        <v>775.84</v>
      </c>
      <c r="I21" s="432">
        <v>1319</v>
      </c>
      <c r="J21" s="430">
        <v>789.71</v>
      </c>
      <c r="K21" s="426">
        <v>1337.5</v>
      </c>
      <c r="L21" s="427">
        <v>805.88</v>
      </c>
      <c r="M21" s="428">
        <v>1358</v>
      </c>
      <c r="N21" s="417" t="s">
        <v>20</v>
      </c>
      <c r="O21" s="429" t="s">
        <v>20</v>
      </c>
      <c r="P21" s="417">
        <v>826</v>
      </c>
      <c r="Q21" s="484">
        <v>1372</v>
      </c>
      <c r="R21" s="417" t="s">
        <v>20</v>
      </c>
      <c r="S21" s="418" t="s">
        <v>20</v>
      </c>
      <c r="T21" s="559">
        <v>903.84</v>
      </c>
      <c r="U21" s="552">
        <v>1477</v>
      </c>
      <c r="V21" s="559">
        <v>974.51</v>
      </c>
      <c r="W21" s="556">
        <v>1530</v>
      </c>
    </row>
    <row r="22" spans="2:23" ht="30" customHeight="1" x14ac:dyDescent="0.25">
      <c r="B22" s="413" t="s">
        <v>177</v>
      </c>
      <c r="C22" s="474" t="s">
        <v>389</v>
      </c>
      <c r="D22" s="417">
        <v>528.29999999999995</v>
      </c>
      <c r="E22" s="418">
        <v>1518</v>
      </c>
      <c r="F22" s="430">
        <v>567.9</v>
      </c>
      <c r="G22" s="426">
        <v>1549</v>
      </c>
      <c r="H22" s="431">
        <v>703.98</v>
      </c>
      <c r="I22" s="432">
        <v>1245.33</v>
      </c>
      <c r="J22" s="430">
        <v>734.56</v>
      </c>
      <c r="K22" s="426">
        <v>2300.12</v>
      </c>
      <c r="L22" s="427">
        <v>636.86</v>
      </c>
      <c r="M22" s="428">
        <v>1301.9000000000001</v>
      </c>
      <c r="N22" s="417">
        <v>665.83143800000005</v>
      </c>
      <c r="O22" s="429">
        <v>1438</v>
      </c>
      <c r="P22" s="417">
        <v>824.75</v>
      </c>
      <c r="Q22" s="484">
        <v>1354.37</v>
      </c>
      <c r="R22" s="417">
        <v>717.88</v>
      </c>
      <c r="S22" s="418">
        <v>1509</v>
      </c>
      <c r="T22" s="559">
        <v>836.65</v>
      </c>
      <c r="U22" s="552">
        <v>2226</v>
      </c>
      <c r="V22" s="559">
        <v>905.91</v>
      </c>
      <c r="W22" s="556">
        <v>2286</v>
      </c>
    </row>
    <row r="23" spans="2:23" ht="30" customHeight="1" x14ac:dyDescent="0.25">
      <c r="B23" s="413" t="s">
        <v>178</v>
      </c>
      <c r="C23" s="474" t="s">
        <v>390</v>
      </c>
      <c r="D23" s="417" t="s">
        <v>20</v>
      </c>
      <c r="E23" s="418">
        <v>1578.13</v>
      </c>
      <c r="F23" s="430">
        <v>683.39</v>
      </c>
      <c r="G23" s="426">
        <v>1500</v>
      </c>
      <c r="H23" s="431">
        <v>940.12</v>
      </c>
      <c r="I23" s="432">
        <v>1556.88</v>
      </c>
      <c r="J23" s="417" t="s">
        <v>20</v>
      </c>
      <c r="K23" s="418" t="s">
        <v>20</v>
      </c>
      <c r="L23" s="427" t="s">
        <v>20</v>
      </c>
      <c r="M23" s="428">
        <v>900</v>
      </c>
      <c r="N23" s="417">
        <v>785.24</v>
      </c>
      <c r="O23" s="429">
        <v>3529</v>
      </c>
      <c r="P23" s="417" t="s">
        <v>20</v>
      </c>
      <c r="Q23" s="483" t="s">
        <v>20</v>
      </c>
      <c r="R23" s="417">
        <v>801.99</v>
      </c>
      <c r="S23" s="418">
        <v>1689.25</v>
      </c>
      <c r="T23" s="559">
        <v>889.43</v>
      </c>
      <c r="U23" s="552">
        <v>1320</v>
      </c>
      <c r="V23" s="562" t="s">
        <v>20</v>
      </c>
      <c r="W23" s="556">
        <v>1086.5</v>
      </c>
    </row>
    <row r="24" spans="2:23" ht="30" customHeight="1" x14ac:dyDescent="0.25">
      <c r="B24" s="413" t="s">
        <v>391</v>
      </c>
      <c r="C24" s="425" t="s">
        <v>392</v>
      </c>
      <c r="D24" s="417">
        <v>715.63</v>
      </c>
      <c r="E24" s="418">
        <v>3050</v>
      </c>
      <c r="F24" s="430">
        <v>788.31</v>
      </c>
      <c r="G24" s="426">
        <v>1315</v>
      </c>
      <c r="H24" s="431">
        <v>750.78</v>
      </c>
      <c r="I24" s="432">
        <v>3364.14</v>
      </c>
      <c r="J24" s="430">
        <v>837.95</v>
      </c>
      <c r="K24" s="426">
        <v>3188.5</v>
      </c>
      <c r="L24" s="427">
        <v>828.68</v>
      </c>
      <c r="M24" s="428">
        <v>3458.34</v>
      </c>
      <c r="N24" s="417">
        <v>784.68</v>
      </c>
      <c r="O24" s="429">
        <v>3074</v>
      </c>
      <c r="P24" s="417" t="s">
        <v>20</v>
      </c>
      <c r="Q24" s="483" t="s">
        <v>20</v>
      </c>
      <c r="R24" s="417">
        <v>1092</v>
      </c>
      <c r="S24" s="418">
        <v>3499.93</v>
      </c>
      <c r="T24" s="559">
        <v>1733.27</v>
      </c>
      <c r="U24" s="552">
        <v>3656.44</v>
      </c>
      <c r="V24" s="559">
        <v>1034.02</v>
      </c>
      <c r="W24" s="556">
        <v>5063.38</v>
      </c>
    </row>
    <row r="25" spans="2:23" ht="30" customHeight="1" x14ac:dyDescent="0.25">
      <c r="B25" s="413" t="s">
        <v>147</v>
      </c>
      <c r="C25" s="474" t="s">
        <v>393</v>
      </c>
      <c r="D25" s="417">
        <v>598.78</v>
      </c>
      <c r="E25" s="418">
        <v>5063.38</v>
      </c>
      <c r="F25" s="430">
        <v>638.22</v>
      </c>
      <c r="G25" s="426">
        <v>5316</v>
      </c>
      <c r="H25" s="431">
        <v>666.26</v>
      </c>
      <c r="I25" s="432">
        <v>5063.38</v>
      </c>
      <c r="J25" s="430">
        <v>698.17</v>
      </c>
      <c r="K25" s="426">
        <v>5063.38</v>
      </c>
      <c r="L25" s="427">
        <v>757.65</v>
      </c>
      <c r="M25" s="428">
        <v>3971</v>
      </c>
      <c r="N25" s="417">
        <v>734.66</v>
      </c>
      <c r="O25" s="429">
        <v>5063.38</v>
      </c>
      <c r="P25" s="417" t="s">
        <v>20</v>
      </c>
      <c r="Q25" s="483" t="s">
        <v>20</v>
      </c>
      <c r="R25" s="417">
        <v>850.29</v>
      </c>
      <c r="S25" s="418">
        <v>3082</v>
      </c>
      <c r="T25" s="559">
        <v>829.02</v>
      </c>
      <c r="U25" s="552">
        <v>3113</v>
      </c>
      <c r="V25" s="559">
        <v>1035.3699999999999</v>
      </c>
      <c r="W25" s="556">
        <v>5769.18</v>
      </c>
    </row>
    <row r="26" spans="2:23" ht="30" customHeight="1" x14ac:dyDescent="0.25">
      <c r="B26" s="413" t="s">
        <v>394</v>
      </c>
      <c r="C26" s="474" t="s">
        <v>395</v>
      </c>
      <c r="D26" s="417">
        <v>766</v>
      </c>
      <c r="E26" s="418">
        <v>1604</v>
      </c>
      <c r="F26" s="430">
        <v>802</v>
      </c>
      <c r="G26" s="426">
        <v>1634</v>
      </c>
      <c r="H26" s="431">
        <v>1277.19</v>
      </c>
      <c r="I26" s="432">
        <v>4800</v>
      </c>
      <c r="J26" s="430">
        <v>799.51</v>
      </c>
      <c r="K26" s="426">
        <v>1894</v>
      </c>
      <c r="L26" s="427">
        <v>769.89</v>
      </c>
      <c r="M26" s="428">
        <v>3500</v>
      </c>
      <c r="N26" s="417">
        <v>1301.33</v>
      </c>
      <c r="O26" s="429">
        <v>1984</v>
      </c>
      <c r="P26" s="417">
        <v>1240.29</v>
      </c>
      <c r="Q26" s="484">
        <v>2293</v>
      </c>
      <c r="R26" s="417">
        <v>1451.1</v>
      </c>
      <c r="S26" s="418">
        <v>3532</v>
      </c>
      <c r="T26" s="559">
        <v>1423.26</v>
      </c>
      <c r="U26" s="552">
        <v>4069.84</v>
      </c>
      <c r="V26" s="559">
        <v>1534.78</v>
      </c>
      <c r="W26" s="556">
        <v>5379</v>
      </c>
    </row>
    <row r="27" spans="2:23" ht="30" customHeight="1" x14ac:dyDescent="0.25">
      <c r="B27" s="413" t="s">
        <v>396</v>
      </c>
      <c r="C27" s="474" t="s">
        <v>397</v>
      </c>
      <c r="D27" s="417" t="s">
        <v>20</v>
      </c>
      <c r="E27" s="418" t="s">
        <v>20</v>
      </c>
      <c r="F27" s="417" t="s">
        <v>20</v>
      </c>
      <c r="G27" s="418" t="s">
        <v>20</v>
      </c>
      <c r="H27" s="431">
        <v>590.63</v>
      </c>
      <c r="I27" s="432">
        <v>1485.8</v>
      </c>
      <c r="J27" s="417" t="s">
        <v>20</v>
      </c>
      <c r="K27" s="418" t="s">
        <v>20</v>
      </c>
      <c r="L27" s="427">
        <v>758.91</v>
      </c>
      <c r="M27" s="428">
        <v>980</v>
      </c>
      <c r="N27" s="417" t="s">
        <v>20</v>
      </c>
      <c r="O27" s="429">
        <v>1265.1099999999999</v>
      </c>
      <c r="P27" s="417">
        <v>656.18</v>
      </c>
      <c r="Q27" s="484">
        <v>4102.8100000000004</v>
      </c>
      <c r="R27" s="417">
        <v>710.51</v>
      </c>
      <c r="S27" s="418">
        <v>1714.29</v>
      </c>
      <c r="T27" s="559">
        <v>789.08</v>
      </c>
      <c r="U27" s="552">
        <v>1505</v>
      </c>
      <c r="V27" s="559">
        <v>897.36</v>
      </c>
      <c r="W27" s="556">
        <v>4004</v>
      </c>
    </row>
    <row r="28" spans="2:23" ht="30" customHeight="1" x14ac:dyDescent="0.25">
      <c r="B28" s="434" t="s">
        <v>398</v>
      </c>
      <c r="C28" s="475" t="s">
        <v>703</v>
      </c>
      <c r="D28" s="435">
        <v>720.24</v>
      </c>
      <c r="E28" s="436">
        <v>997</v>
      </c>
      <c r="F28" s="435" t="s">
        <v>20</v>
      </c>
      <c r="G28" s="436" t="s">
        <v>20</v>
      </c>
      <c r="H28" s="437" t="s">
        <v>20</v>
      </c>
      <c r="I28" s="438" t="s">
        <v>20</v>
      </c>
      <c r="J28" s="439">
        <v>737.96</v>
      </c>
      <c r="K28" s="440">
        <v>1017</v>
      </c>
      <c r="L28" s="437">
        <v>769.09</v>
      </c>
      <c r="M28" s="438">
        <v>1030</v>
      </c>
      <c r="N28" s="435">
        <v>785.71</v>
      </c>
      <c r="O28" s="441">
        <v>1045</v>
      </c>
      <c r="P28" s="435">
        <v>802.75</v>
      </c>
      <c r="Q28" s="485">
        <v>1055</v>
      </c>
      <c r="R28" s="435">
        <v>855.23</v>
      </c>
      <c r="S28" s="436">
        <v>1115</v>
      </c>
      <c r="T28" s="560">
        <v>928.59</v>
      </c>
      <c r="U28" s="553">
        <v>1201.97</v>
      </c>
      <c r="V28" s="560">
        <v>1004.17</v>
      </c>
      <c r="W28" s="557">
        <v>1297</v>
      </c>
    </row>
    <row r="29" spans="2:23" ht="30" customHeight="1" x14ac:dyDescent="0.25">
      <c r="B29" s="620" t="s">
        <v>399</v>
      </c>
      <c r="C29" s="621"/>
      <c r="D29" s="435" t="s">
        <v>20</v>
      </c>
      <c r="E29" s="442"/>
      <c r="F29" s="435" t="s">
        <v>20</v>
      </c>
      <c r="G29" s="442"/>
      <c r="H29" s="480">
        <v>664.25</v>
      </c>
      <c r="I29" s="443"/>
      <c r="J29" s="481">
        <v>731.83</v>
      </c>
      <c r="K29" s="442"/>
      <c r="L29" s="480">
        <v>755.36</v>
      </c>
      <c r="M29" s="443"/>
      <c r="N29" s="481">
        <v>818.84</v>
      </c>
      <c r="O29" s="444"/>
      <c r="P29" s="481">
        <v>810.53</v>
      </c>
      <c r="Q29" s="444"/>
      <c r="R29" s="481">
        <v>838.07</v>
      </c>
      <c r="S29" s="444"/>
      <c r="T29" s="564">
        <v>917.84</v>
      </c>
      <c r="U29" s="442"/>
      <c r="V29" s="564">
        <v>977.07</v>
      </c>
      <c r="W29" s="444"/>
    </row>
    <row r="30" spans="2:23" ht="10.5" customHeight="1" x14ac:dyDescent="0.25">
      <c r="B30" s="5"/>
      <c r="C30" s="5"/>
      <c r="D30" s="5"/>
      <c r="E30" s="5"/>
      <c r="F30" s="5"/>
      <c r="G30" s="5"/>
      <c r="H30" s="5"/>
      <c r="I30" s="5"/>
      <c r="J30" s="5"/>
      <c r="K30" s="5"/>
      <c r="L30" s="5"/>
      <c r="M30" s="5"/>
      <c r="N30" s="5"/>
      <c r="O30" s="5"/>
    </row>
    <row r="31" spans="2:23" ht="37.5" customHeight="1" x14ac:dyDescent="0.25">
      <c r="B31" s="622" t="s">
        <v>798</v>
      </c>
      <c r="C31" s="623"/>
      <c r="D31" s="617">
        <v>505</v>
      </c>
      <c r="E31" s="611"/>
      <c r="F31" s="617">
        <v>530</v>
      </c>
      <c r="G31" s="611"/>
      <c r="H31" s="610">
        <v>557</v>
      </c>
      <c r="I31" s="610"/>
      <c r="J31" s="617">
        <v>580</v>
      </c>
      <c r="K31" s="611"/>
      <c r="L31" s="610">
        <v>600</v>
      </c>
      <c r="M31" s="610"/>
      <c r="N31" s="617">
        <v>635</v>
      </c>
      <c r="O31" s="611"/>
      <c r="P31" s="610">
        <v>665</v>
      </c>
      <c r="Q31" s="611"/>
      <c r="R31" s="610">
        <v>705</v>
      </c>
      <c r="S31" s="611"/>
      <c r="T31" s="610">
        <v>760</v>
      </c>
      <c r="U31" s="611"/>
      <c r="V31" s="610">
        <v>820</v>
      </c>
      <c r="W31" s="611"/>
    </row>
    <row r="32" spans="2:23" x14ac:dyDescent="0.25">
      <c r="B32" s="491" t="s">
        <v>727</v>
      </c>
      <c r="C32" s="491"/>
      <c r="D32" s="491"/>
      <c r="E32" s="491"/>
      <c r="F32" s="491"/>
      <c r="G32" s="491"/>
      <c r="H32" s="491"/>
      <c r="I32" s="491"/>
      <c r="J32" s="491"/>
      <c r="K32" s="491"/>
      <c r="L32" s="491"/>
      <c r="M32" s="491"/>
      <c r="N32" s="491"/>
      <c r="O32" s="491"/>
      <c r="P32" s="124"/>
      <c r="Q32" s="124"/>
      <c r="T32" t="s">
        <v>15</v>
      </c>
      <c r="V32" t="s">
        <v>15</v>
      </c>
    </row>
    <row r="33" spans="2:24" ht="30.75" customHeight="1" x14ac:dyDescent="0.25">
      <c r="B33" s="615" t="s">
        <v>815</v>
      </c>
      <c r="C33" s="615"/>
      <c r="D33" s="615"/>
      <c r="E33" s="615"/>
      <c r="F33" s="615"/>
      <c r="G33" s="615"/>
      <c r="H33" s="615"/>
      <c r="I33" s="615"/>
      <c r="J33" s="615"/>
      <c r="K33" s="615"/>
      <c r="L33" s="615"/>
      <c r="M33" s="615"/>
      <c r="N33" s="615"/>
      <c r="O33" s="615"/>
      <c r="P33" s="615"/>
      <c r="Q33" s="615"/>
      <c r="R33" s="615"/>
      <c r="S33" s="615"/>
      <c r="T33" s="615"/>
      <c r="U33" s="615"/>
      <c r="V33" s="615"/>
      <c r="W33" s="615"/>
    </row>
    <row r="34" spans="2:24" ht="14.25" customHeight="1" x14ac:dyDescent="0.25">
      <c r="B34" s="446"/>
      <c r="C34" s="446"/>
      <c r="D34" s="446" t="s">
        <v>15</v>
      </c>
      <c r="E34" s="446" t="s">
        <v>15</v>
      </c>
      <c r="F34" s="446" t="s">
        <v>15</v>
      </c>
      <c r="G34" s="446" t="s">
        <v>15</v>
      </c>
      <c r="H34" s="446"/>
      <c r="I34" s="446"/>
      <c r="J34" s="446"/>
      <c r="K34" s="446"/>
      <c r="L34" s="446"/>
      <c r="M34" s="446"/>
      <c r="N34" s="446"/>
      <c r="O34" s="446"/>
      <c r="P34" s="446"/>
      <c r="Q34" s="446"/>
    </row>
    <row r="35" spans="2:24" ht="14.25" customHeight="1" x14ac:dyDescent="0.25">
      <c r="B35" s="446"/>
      <c r="C35" s="446"/>
      <c r="D35" s="446"/>
      <c r="E35" s="446"/>
      <c r="F35" s="446"/>
      <c r="G35" s="446"/>
      <c r="H35" s="446"/>
      <c r="I35" s="446"/>
      <c r="J35" s="446"/>
      <c r="K35" s="446"/>
      <c r="L35" s="446"/>
      <c r="M35" s="446"/>
      <c r="N35" s="497"/>
      <c r="O35" s="497"/>
      <c r="P35" s="497"/>
      <c r="Q35" s="497"/>
      <c r="R35" s="497"/>
      <c r="S35" s="497"/>
      <c r="T35" s="497"/>
      <c r="U35" s="497"/>
      <c r="V35" s="497"/>
      <c r="W35" s="497"/>
      <c r="X35" s="497"/>
    </row>
    <row r="36" spans="2:24" ht="15.75" customHeight="1" x14ac:dyDescent="0.25">
      <c r="B36" s="445"/>
      <c r="N36" s="497"/>
      <c r="O36" s="497"/>
      <c r="P36" s="497"/>
      <c r="Q36" s="497"/>
      <c r="R36" s="497"/>
      <c r="S36" s="497"/>
      <c r="T36" s="497"/>
      <c r="U36" s="497"/>
      <c r="V36" s="497"/>
      <c r="W36" s="497"/>
      <c r="X36" s="497"/>
    </row>
    <row r="37" spans="2:24" ht="15" customHeight="1" x14ac:dyDescent="0.25">
      <c r="N37" s="497"/>
      <c r="O37" s="497"/>
      <c r="P37" s="497"/>
      <c r="Q37" s="497"/>
      <c r="R37" s="497"/>
      <c r="S37" s="497"/>
      <c r="T37" s="497"/>
      <c r="U37" s="497"/>
      <c r="V37" s="497"/>
      <c r="W37" s="497"/>
      <c r="X37" s="497"/>
    </row>
    <row r="38" spans="2:24" ht="15.75" customHeight="1" x14ac:dyDescent="0.25">
      <c r="N38" s="497"/>
      <c r="O38" s="497"/>
      <c r="P38" s="497"/>
      <c r="Q38" s="497"/>
      <c r="R38" s="497"/>
      <c r="S38" s="497"/>
      <c r="T38" s="497"/>
      <c r="U38" s="497"/>
      <c r="V38" s="497"/>
      <c r="W38" s="497"/>
      <c r="X38" s="497"/>
    </row>
    <row r="40" spans="2:24" ht="24" customHeight="1" x14ac:dyDescent="0.25"/>
  </sheetData>
  <mergeCells count="28">
    <mergeCell ref="B2:U2"/>
    <mergeCell ref="B29:C29"/>
    <mergeCell ref="B31:C31"/>
    <mergeCell ref="D31:E31"/>
    <mergeCell ref="F31:G31"/>
    <mergeCell ref="H31:I31"/>
    <mergeCell ref="J31:K31"/>
    <mergeCell ref="B3:U3"/>
    <mergeCell ref="B4:U4"/>
    <mergeCell ref="T7:U7"/>
    <mergeCell ref="T31:U31"/>
    <mergeCell ref="L7:M7"/>
    <mergeCell ref="B7:C8"/>
    <mergeCell ref="D7:E7"/>
    <mergeCell ref="V7:W7"/>
    <mergeCell ref="V31:W31"/>
    <mergeCell ref="B6:W6"/>
    <mergeCell ref="B33:W33"/>
    <mergeCell ref="F7:G7"/>
    <mergeCell ref="R31:S31"/>
    <mergeCell ref="R7:S7"/>
    <mergeCell ref="L31:M31"/>
    <mergeCell ref="N31:O31"/>
    <mergeCell ref="N7:O7"/>
    <mergeCell ref="P7:Q7"/>
    <mergeCell ref="P31:Q31"/>
    <mergeCell ref="H7:I7"/>
    <mergeCell ref="J7:K7"/>
  </mergeCells>
  <pageMargins left="0.7" right="0.7" top="0.75" bottom="0.75" header="0.3" footer="0.3"/>
  <pageSetup paperSize="9"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theme="0" tint="-4.9989318521683403E-2"/>
  </sheetPr>
  <dimension ref="A2:L16"/>
  <sheetViews>
    <sheetView showGridLines="0" workbookViewId="0">
      <selection activeCell="J21" sqref="J21"/>
    </sheetView>
  </sheetViews>
  <sheetFormatPr defaultColWidth="9.140625" defaultRowHeight="14.25" x14ac:dyDescent="0.2"/>
  <cols>
    <col min="1" max="1" width="10.5703125" style="2" customWidth="1"/>
    <col min="2" max="2" width="33.140625" style="2" customWidth="1"/>
    <col min="3" max="16384" width="9.140625" style="2"/>
  </cols>
  <sheetData>
    <row r="2" spans="1:12" ht="26.25" customHeight="1" x14ac:dyDescent="0.2">
      <c r="B2" s="717" t="s">
        <v>472</v>
      </c>
      <c r="C2" s="717"/>
      <c r="D2" s="717"/>
      <c r="E2" s="717"/>
      <c r="F2" s="717"/>
      <c r="G2" s="717"/>
      <c r="H2" s="717"/>
      <c r="I2" s="717"/>
      <c r="J2" s="717"/>
      <c r="K2" s="717"/>
    </row>
    <row r="3" spans="1:12" ht="28.5" customHeight="1" x14ac:dyDescent="0.2">
      <c r="B3" s="717" t="s">
        <v>650</v>
      </c>
      <c r="C3" s="717"/>
      <c r="D3" s="717"/>
      <c r="E3" s="717"/>
      <c r="F3" s="717"/>
      <c r="G3" s="717"/>
      <c r="H3" s="717"/>
      <c r="I3" s="717"/>
      <c r="J3" s="717"/>
      <c r="K3" s="717"/>
    </row>
    <row r="4" spans="1:12" ht="39.950000000000003" customHeight="1" x14ac:dyDescent="0.2">
      <c r="B4" s="679" t="s">
        <v>473</v>
      </c>
      <c r="C4" s="679"/>
      <c r="D4" s="679"/>
      <c r="E4" s="679"/>
      <c r="F4" s="679"/>
      <c r="G4" s="679"/>
      <c r="H4" s="679"/>
      <c r="I4" s="679"/>
      <c r="J4" s="679"/>
      <c r="K4" s="679"/>
    </row>
    <row r="5" spans="1:12" ht="9" customHeight="1" x14ac:dyDescent="0.25">
      <c r="B5" s="7"/>
      <c r="C5"/>
      <c r="D5"/>
      <c r="E5"/>
      <c r="F5"/>
      <c r="G5"/>
    </row>
    <row r="6" spans="1:12" ht="30" customHeight="1" x14ac:dyDescent="0.2">
      <c r="B6" s="602" t="s">
        <v>97</v>
      </c>
      <c r="C6" s="603"/>
      <c r="D6" s="603"/>
      <c r="E6" s="603"/>
      <c r="F6" s="603"/>
      <c r="G6" s="603"/>
      <c r="H6" s="603"/>
      <c r="I6" s="603"/>
      <c r="J6" s="603"/>
      <c r="K6" s="603"/>
      <c r="L6" s="604"/>
    </row>
    <row r="7" spans="1:12" ht="30" customHeight="1" x14ac:dyDescent="0.2">
      <c r="B7" s="584" t="s">
        <v>37</v>
      </c>
      <c r="C7" s="584">
        <v>2015</v>
      </c>
      <c r="D7" s="584">
        <v>2016</v>
      </c>
      <c r="E7" s="584">
        <v>2017</v>
      </c>
      <c r="F7" s="584">
        <v>2018</v>
      </c>
      <c r="G7" s="584">
        <v>2019</v>
      </c>
      <c r="H7" s="584">
        <v>2020</v>
      </c>
      <c r="I7" s="584">
        <v>2021</v>
      </c>
      <c r="J7" s="584">
        <v>2022</v>
      </c>
      <c r="K7" s="584">
        <v>2023</v>
      </c>
      <c r="L7" s="584">
        <v>2024</v>
      </c>
    </row>
    <row r="8" spans="1:12" ht="30" customHeight="1" x14ac:dyDescent="0.2">
      <c r="B8" s="13" t="s">
        <v>5</v>
      </c>
      <c r="C8" s="13">
        <v>2</v>
      </c>
      <c r="D8" s="13">
        <v>9</v>
      </c>
      <c r="E8" s="13">
        <v>9</v>
      </c>
      <c r="F8" s="13">
        <v>17</v>
      </c>
      <c r="G8" s="13">
        <v>12</v>
      </c>
      <c r="H8" s="13">
        <v>5</v>
      </c>
      <c r="I8" s="13">
        <v>13</v>
      </c>
      <c r="J8" s="13">
        <v>14</v>
      </c>
      <c r="K8" s="13">
        <v>9</v>
      </c>
      <c r="L8" s="13">
        <v>12</v>
      </c>
    </row>
    <row r="9" spans="1:12" ht="30" customHeight="1" x14ac:dyDescent="0.2">
      <c r="B9" s="13" t="s">
        <v>2</v>
      </c>
      <c r="C9" s="13">
        <v>16</v>
      </c>
      <c r="D9" s="13">
        <v>25</v>
      </c>
      <c r="E9" s="13">
        <v>30</v>
      </c>
      <c r="F9" s="13">
        <v>37</v>
      </c>
      <c r="G9" s="13">
        <v>34</v>
      </c>
      <c r="H9" s="13">
        <v>37</v>
      </c>
      <c r="I9" s="13">
        <v>39</v>
      </c>
      <c r="J9" s="13">
        <v>29</v>
      </c>
      <c r="K9" s="13">
        <v>54</v>
      </c>
      <c r="L9" s="13">
        <v>76</v>
      </c>
    </row>
    <row r="10" spans="1:12" ht="30" customHeight="1" x14ac:dyDescent="0.2">
      <c r="B10" s="13" t="s">
        <v>3</v>
      </c>
      <c r="C10" s="13">
        <v>17</v>
      </c>
      <c r="D10" s="13">
        <v>11</v>
      </c>
      <c r="E10" s="13">
        <v>24</v>
      </c>
      <c r="F10" s="13">
        <v>36</v>
      </c>
      <c r="G10" s="13">
        <v>28</v>
      </c>
      <c r="H10" s="13">
        <v>17</v>
      </c>
      <c r="I10" s="13">
        <v>27</v>
      </c>
      <c r="J10" s="13">
        <v>32</v>
      </c>
      <c r="K10" s="13">
        <v>42</v>
      </c>
      <c r="L10" s="13">
        <v>37</v>
      </c>
    </row>
    <row r="11" spans="1:12" ht="30" customHeight="1" thickBot="1" x14ac:dyDescent="0.25">
      <c r="B11" s="25" t="s">
        <v>1</v>
      </c>
      <c r="C11" s="196">
        <f t="shared" ref="C11:F11" si="0">SUM(C8:C10)</f>
        <v>35</v>
      </c>
      <c r="D11" s="25">
        <f t="shared" si="0"/>
        <v>45</v>
      </c>
      <c r="E11" s="25">
        <f t="shared" si="0"/>
        <v>63</v>
      </c>
      <c r="F11" s="25">
        <f t="shared" si="0"/>
        <v>90</v>
      </c>
      <c r="G11" s="196">
        <f>SUM(G8:G10)</f>
        <v>74</v>
      </c>
      <c r="H11" s="196">
        <f>SUM(H8:H10)</f>
        <v>59</v>
      </c>
      <c r="I11" s="196">
        <v>79</v>
      </c>
      <c r="J11" s="196">
        <v>75</v>
      </c>
      <c r="K11" s="196">
        <v>105</v>
      </c>
      <c r="L11" s="196">
        <v>125</v>
      </c>
    </row>
    <row r="12" spans="1:12" ht="30" customHeight="1" thickTop="1" x14ac:dyDescent="0.2">
      <c r="B12" s="202" t="s">
        <v>305</v>
      </c>
      <c r="C12" s="197" t="s">
        <v>38</v>
      </c>
      <c r="D12" s="197" t="s">
        <v>39</v>
      </c>
      <c r="E12" s="197" t="s">
        <v>40</v>
      </c>
      <c r="F12" s="197" t="s">
        <v>41</v>
      </c>
      <c r="G12" s="198">
        <v>240</v>
      </c>
      <c r="H12" s="198">
        <v>169</v>
      </c>
      <c r="I12" s="198">
        <v>208</v>
      </c>
      <c r="J12" s="198">
        <v>240</v>
      </c>
      <c r="K12" s="198">
        <v>299</v>
      </c>
      <c r="L12" s="198">
        <v>293</v>
      </c>
    </row>
    <row r="13" spans="1:12" ht="30" customHeight="1" x14ac:dyDescent="0.2">
      <c r="B13" s="13" t="s">
        <v>18</v>
      </c>
      <c r="C13" s="86">
        <f t="shared" ref="C13:G13" si="1">C11/C12</f>
        <v>0.25362318840579712</v>
      </c>
      <c r="D13" s="14">
        <f t="shared" si="1"/>
        <v>0.30821917808219179</v>
      </c>
      <c r="E13" s="14">
        <f t="shared" si="1"/>
        <v>0.30288461538461536</v>
      </c>
      <c r="F13" s="14">
        <f t="shared" si="1"/>
        <v>0.40909090909090912</v>
      </c>
      <c r="G13" s="14">
        <f t="shared" si="1"/>
        <v>0.30833333333333335</v>
      </c>
      <c r="H13" s="14">
        <f t="shared" ref="H13" si="2">H11/H12</f>
        <v>0.34911242603550297</v>
      </c>
      <c r="I13" s="14">
        <f t="shared" ref="I13:J13" si="3">I11/I12</f>
        <v>0.37980769230769229</v>
      </c>
      <c r="J13" s="14">
        <f t="shared" si="3"/>
        <v>0.3125</v>
      </c>
      <c r="K13" s="14">
        <f t="shared" ref="K13:L13" si="4">K11/K12</f>
        <v>0.3511705685618729</v>
      </c>
      <c r="L13" s="14">
        <f t="shared" si="4"/>
        <v>0.42662116040955633</v>
      </c>
    </row>
    <row r="14" spans="1:12" ht="15" customHeight="1" x14ac:dyDescent="0.25">
      <c r="B14" s="1" t="s">
        <v>14</v>
      </c>
      <c r="C14"/>
      <c r="D14"/>
      <c r="E14"/>
      <c r="F14"/>
      <c r="G14"/>
    </row>
    <row r="15" spans="1:12" ht="15" x14ac:dyDescent="0.25">
      <c r="B15"/>
      <c r="C15"/>
    </row>
    <row r="16" spans="1:12" x14ac:dyDescent="0.2">
      <c r="A16" s="4"/>
    </row>
  </sheetData>
  <mergeCells count="4">
    <mergeCell ref="B4:K4"/>
    <mergeCell ref="B3:K3"/>
    <mergeCell ref="B2:K2"/>
    <mergeCell ref="B6:L6"/>
  </mergeCells>
  <pageMargins left="0.7" right="0.7" top="0.75" bottom="0.75" header="0.3" footer="0.3"/>
  <pageSetup paperSize="9" orientation="portrait" r:id="rId1"/>
  <ignoredErrors>
    <ignoredError sqref="C11:H11" formulaRange="1"/>
    <ignoredError sqref="C12:F12" numberStoredAsText="1"/>
  </ignoredErrors>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2:L25"/>
  <sheetViews>
    <sheetView showGridLines="0" topLeftCell="A4" workbookViewId="0">
      <selection activeCell="N8" sqref="N8"/>
    </sheetView>
  </sheetViews>
  <sheetFormatPr defaultColWidth="9.140625" defaultRowHeight="14.25" x14ac:dyDescent="0.2"/>
  <cols>
    <col min="1" max="1" width="10.5703125" style="2" customWidth="1"/>
    <col min="2" max="2" width="31.28515625" style="2" customWidth="1"/>
    <col min="3" max="16384" width="9.140625" style="2"/>
  </cols>
  <sheetData>
    <row r="2" spans="2:12" ht="26.25" customHeight="1" x14ac:dyDescent="0.2">
      <c r="B2" s="717" t="s">
        <v>472</v>
      </c>
      <c r="C2" s="717"/>
      <c r="D2" s="717"/>
      <c r="E2" s="717"/>
      <c r="F2" s="717"/>
      <c r="G2" s="717"/>
      <c r="H2" s="717"/>
      <c r="I2" s="717"/>
      <c r="J2" s="717"/>
      <c r="K2" s="717"/>
    </row>
    <row r="3" spans="2:12" ht="24" customHeight="1" x14ac:dyDescent="0.2">
      <c r="B3" s="717" t="s">
        <v>650</v>
      </c>
      <c r="C3" s="717"/>
      <c r="D3" s="717"/>
      <c r="E3" s="717"/>
      <c r="F3" s="717"/>
      <c r="G3" s="717"/>
      <c r="H3" s="717"/>
      <c r="I3" s="717"/>
      <c r="J3" s="717"/>
      <c r="K3" s="717"/>
    </row>
    <row r="4" spans="2:12" ht="39.950000000000003" customHeight="1" x14ac:dyDescent="0.2">
      <c r="B4" s="679" t="s">
        <v>474</v>
      </c>
      <c r="C4" s="679"/>
      <c r="D4" s="679"/>
      <c r="E4" s="679"/>
      <c r="F4" s="679"/>
      <c r="G4" s="679"/>
      <c r="H4" s="679"/>
      <c r="I4" s="679"/>
      <c r="J4" s="679"/>
      <c r="K4" s="679"/>
    </row>
    <row r="5" spans="2:12" ht="9" customHeight="1" x14ac:dyDescent="0.25">
      <c r="B5" s="5"/>
      <c r="C5"/>
      <c r="D5"/>
      <c r="E5"/>
      <c r="F5"/>
      <c r="G5"/>
    </row>
    <row r="6" spans="2:12" ht="30" customHeight="1" x14ac:dyDescent="0.2">
      <c r="B6" s="602" t="s">
        <v>97</v>
      </c>
      <c r="C6" s="603"/>
      <c r="D6" s="603"/>
      <c r="E6" s="603"/>
      <c r="F6" s="603"/>
      <c r="G6" s="603"/>
      <c r="H6" s="603"/>
      <c r="I6" s="603"/>
      <c r="J6" s="603"/>
      <c r="K6" s="603"/>
      <c r="L6" s="604"/>
    </row>
    <row r="7" spans="2:12" ht="30" customHeight="1" x14ac:dyDescent="0.2">
      <c r="B7" s="194" t="s">
        <v>42</v>
      </c>
      <c r="C7" s="194">
        <v>2015</v>
      </c>
      <c r="D7" s="194">
        <v>2016</v>
      </c>
      <c r="E7" s="194">
        <v>2017</v>
      </c>
      <c r="F7" s="194">
        <v>2018</v>
      </c>
      <c r="G7" s="194">
        <v>2019</v>
      </c>
      <c r="H7" s="194">
        <v>2020</v>
      </c>
      <c r="I7" s="194">
        <v>2021</v>
      </c>
      <c r="J7" s="194">
        <v>2022</v>
      </c>
      <c r="K7" s="194">
        <v>2023</v>
      </c>
      <c r="L7" s="194">
        <v>2024</v>
      </c>
    </row>
    <row r="8" spans="2:12" ht="30" customHeight="1" x14ac:dyDescent="0.2">
      <c r="B8" s="9" t="s">
        <v>0</v>
      </c>
      <c r="C8" s="13">
        <v>7</v>
      </c>
      <c r="D8" s="13">
        <v>15</v>
      </c>
      <c r="E8" s="13">
        <v>20</v>
      </c>
      <c r="F8" s="13">
        <v>34</v>
      </c>
      <c r="G8" s="13">
        <v>34</v>
      </c>
      <c r="H8" s="13">
        <v>18</v>
      </c>
      <c r="I8" s="13">
        <v>23</v>
      </c>
      <c r="J8" s="13">
        <v>16</v>
      </c>
      <c r="K8" s="13">
        <v>24</v>
      </c>
      <c r="L8" s="13">
        <v>19</v>
      </c>
    </row>
    <row r="9" spans="2:12" ht="30" customHeight="1" x14ac:dyDescent="0.2">
      <c r="B9" s="9" t="s">
        <v>52</v>
      </c>
      <c r="C9" s="13">
        <v>0</v>
      </c>
      <c r="D9" s="13">
        <v>5</v>
      </c>
      <c r="E9" s="13">
        <v>8</v>
      </c>
      <c r="F9" s="13">
        <v>14</v>
      </c>
      <c r="G9" s="13">
        <v>10</v>
      </c>
      <c r="H9" s="13">
        <v>8</v>
      </c>
      <c r="I9" s="13">
        <v>12</v>
      </c>
      <c r="J9" s="13">
        <v>22</v>
      </c>
      <c r="K9" s="13">
        <v>25</v>
      </c>
      <c r="L9" s="13">
        <v>15</v>
      </c>
    </row>
    <row r="10" spans="2:12" ht="30" customHeight="1" x14ac:dyDescent="0.2">
      <c r="B10" s="9" t="s">
        <v>53</v>
      </c>
      <c r="C10" s="13">
        <v>28</v>
      </c>
      <c r="D10" s="13">
        <v>25</v>
      </c>
      <c r="E10" s="13">
        <v>35</v>
      </c>
      <c r="F10" s="13">
        <v>42</v>
      </c>
      <c r="G10" s="13">
        <v>30</v>
      </c>
      <c r="H10" s="13">
        <v>33</v>
      </c>
      <c r="I10" s="13">
        <v>44</v>
      </c>
      <c r="J10" s="13">
        <v>37</v>
      </c>
      <c r="K10" s="13">
        <v>56</v>
      </c>
      <c r="L10" s="13">
        <v>91</v>
      </c>
    </row>
    <row r="11" spans="2:12" ht="30" customHeight="1" thickBot="1" x14ac:dyDescent="0.25">
      <c r="B11" s="25" t="s">
        <v>1</v>
      </c>
      <c r="C11" s="196">
        <f t="shared" ref="C11:E11" si="0">SUM(C8:C10)</f>
        <v>35</v>
      </c>
      <c r="D11" s="196">
        <f t="shared" si="0"/>
        <v>45</v>
      </c>
      <c r="E11" s="196">
        <f t="shared" si="0"/>
        <v>63</v>
      </c>
      <c r="F11" s="196">
        <f>SUM(F8:F10)</f>
        <v>90</v>
      </c>
      <c r="G11" s="196">
        <f>SUM(G8:G10)</f>
        <v>74</v>
      </c>
      <c r="H11" s="196">
        <f>SUM(H8:H10)</f>
        <v>59</v>
      </c>
      <c r="I11" s="196">
        <v>79</v>
      </c>
      <c r="J11" s="196">
        <v>75</v>
      </c>
      <c r="K11" s="196">
        <v>105</v>
      </c>
      <c r="L11" s="196">
        <v>125</v>
      </c>
    </row>
    <row r="12" spans="2:12" ht="30" customHeight="1" thickTop="1" x14ac:dyDescent="0.2">
      <c r="B12" s="202" t="s">
        <v>305</v>
      </c>
      <c r="C12" s="197" t="s">
        <v>38</v>
      </c>
      <c r="D12" s="197" t="s">
        <v>39</v>
      </c>
      <c r="E12" s="197" t="s">
        <v>40</v>
      </c>
      <c r="F12" s="197" t="s">
        <v>41</v>
      </c>
      <c r="G12" s="198">
        <v>240</v>
      </c>
      <c r="H12" s="198">
        <v>169</v>
      </c>
      <c r="I12" s="198">
        <v>208</v>
      </c>
      <c r="J12" s="198">
        <v>240</v>
      </c>
      <c r="K12" s="198">
        <v>299</v>
      </c>
      <c r="L12" s="198">
        <v>293</v>
      </c>
    </row>
    <row r="13" spans="2:12" ht="30" customHeight="1" x14ac:dyDescent="0.2">
      <c r="B13" s="13" t="s">
        <v>139</v>
      </c>
      <c r="C13" s="86">
        <f t="shared" ref="C13:G13" si="1">C11/C12</f>
        <v>0.25362318840579712</v>
      </c>
      <c r="D13" s="14">
        <f t="shared" si="1"/>
        <v>0.30821917808219179</v>
      </c>
      <c r="E13" s="14">
        <f t="shared" si="1"/>
        <v>0.30288461538461536</v>
      </c>
      <c r="F13" s="14">
        <f t="shared" si="1"/>
        <v>0.40909090909090912</v>
      </c>
      <c r="G13" s="14">
        <f t="shared" si="1"/>
        <v>0.30833333333333335</v>
      </c>
      <c r="H13" s="14">
        <f t="shared" ref="H13" si="2">H11/H12</f>
        <v>0.34911242603550297</v>
      </c>
      <c r="I13" s="14">
        <f t="shared" ref="I13:J13" si="3">I11/I12</f>
        <v>0.37980769230769229</v>
      </c>
      <c r="J13" s="14">
        <f t="shared" si="3"/>
        <v>0.3125</v>
      </c>
      <c r="K13" s="14">
        <f t="shared" ref="K13:L13" si="4">K11/K12</f>
        <v>0.3511705685618729</v>
      </c>
      <c r="L13" s="14">
        <f t="shared" si="4"/>
        <v>0.42662116040955633</v>
      </c>
    </row>
    <row r="14" spans="2:12" ht="15" customHeight="1" x14ac:dyDescent="0.2">
      <c r="B14" s="23" t="s">
        <v>14</v>
      </c>
      <c r="C14" s="23"/>
      <c r="D14" s="23"/>
      <c r="E14" s="23"/>
      <c r="F14" s="23"/>
      <c r="G14" s="23"/>
    </row>
    <row r="25" spans="1:1" x14ac:dyDescent="0.2">
      <c r="A25" s="4"/>
    </row>
  </sheetData>
  <mergeCells count="4">
    <mergeCell ref="B4:K4"/>
    <mergeCell ref="B3:K3"/>
    <mergeCell ref="B2:K2"/>
    <mergeCell ref="B6:L6"/>
  </mergeCells>
  <pageMargins left="0.7" right="0.7" top="0.75" bottom="0.75" header="0.3" footer="0.3"/>
  <pageSetup paperSize="9" orientation="portrait" r:id="rId1"/>
  <ignoredErrors>
    <ignoredError sqref="C11:H11" formulaRange="1"/>
    <ignoredError sqref="C12:F12" numberStoredAsText="1"/>
  </ignoredErrors>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B2:H21"/>
  <sheetViews>
    <sheetView showGridLines="0" topLeftCell="A4" workbookViewId="0">
      <selection activeCell="B20" sqref="B20"/>
    </sheetView>
  </sheetViews>
  <sheetFormatPr defaultColWidth="9.140625" defaultRowHeight="14.25" x14ac:dyDescent="0.2"/>
  <cols>
    <col min="1" max="1" width="10.5703125" style="2" customWidth="1"/>
    <col min="2" max="2" width="10.7109375" style="2" customWidth="1"/>
    <col min="3" max="3" width="16.28515625" style="2" customWidth="1"/>
    <col min="4" max="4" width="15.85546875" style="2" customWidth="1"/>
    <col min="5" max="5" width="16.28515625" style="2" customWidth="1"/>
    <col min="6" max="6" width="13.28515625" style="2" customWidth="1"/>
    <col min="7" max="16384" width="9.140625" style="2"/>
  </cols>
  <sheetData>
    <row r="2" spans="2:8" ht="26.25" customHeight="1" x14ac:dyDescent="0.2">
      <c r="B2" s="717" t="s">
        <v>472</v>
      </c>
      <c r="C2" s="717"/>
      <c r="D2" s="717"/>
      <c r="E2" s="717"/>
      <c r="F2" s="717"/>
    </row>
    <row r="3" spans="2:8" ht="22.5" customHeight="1" x14ac:dyDescent="0.2">
      <c r="B3" s="717" t="s">
        <v>650</v>
      </c>
      <c r="C3" s="717"/>
      <c r="D3" s="717"/>
      <c r="E3" s="717"/>
      <c r="F3" s="717"/>
      <c r="G3" s="464"/>
      <c r="H3" s="464"/>
    </row>
    <row r="4" spans="2:8" ht="22.5" customHeight="1" x14ac:dyDescent="0.2">
      <c r="B4" s="681" t="s">
        <v>475</v>
      </c>
      <c r="C4" s="681"/>
      <c r="D4" s="681"/>
      <c r="E4" s="681"/>
      <c r="F4" s="681"/>
    </row>
    <row r="5" spans="2:8" ht="9" customHeight="1" x14ac:dyDescent="0.25">
      <c r="B5"/>
      <c r="C5"/>
      <c r="D5"/>
      <c r="E5"/>
      <c r="F5"/>
    </row>
    <row r="6" spans="2:8" ht="30" customHeight="1" x14ac:dyDescent="0.2">
      <c r="B6" s="656" t="s">
        <v>97</v>
      </c>
      <c r="C6" s="657"/>
      <c r="D6" s="657"/>
      <c r="E6" s="657"/>
      <c r="F6" s="658"/>
    </row>
    <row r="7" spans="2:8" ht="30" customHeight="1" x14ac:dyDescent="0.2">
      <c r="B7" s="660" t="s">
        <v>7</v>
      </c>
      <c r="C7" s="662" t="s">
        <v>67</v>
      </c>
      <c r="D7" s="663"/>
      <c r="E7" s="664"/>
      <c r="F7" s="665" t="s">
        <v>66</v>
      </c>
    </row>
    <row r="8" spans="2:8" ht="32.25" customHeight="1" thickBot="1" x14ac:dyDescent="0.25">
      <c r="B8" s="661"/>
      <c r="C8" s="235" t="s">
        <v>58</v>
      </c>
      <c r="D8" s="236" t="s">
        <v>59</v>
      </c>
      <c r="E8" s="237" t="s">
        <v>60</v>
      </c>
      <c r="F8" s="666"/>
    </row>
    <row r="9" spans="2:8" ht="30" customHeight="1" thickTop="1" x14ac:dyDescent="0.2">
      <c r="B9" s="238">
        <v>2015</v>
      </c>
      <c r="C9" s="249" t="s">
        <v>20</v>
      </c>
      <c r="D9" s="250" t="s">
        <v>20</v>
      </c>
      <c r="E9" s="251" t="s">
        <v>20</v>
      </c>
      <c r="F9" s="241" t="s">
        <v>174</v>
      </c>
    </row>
    <row r="10" spans="2:8" ht="30" customHeight="1" x14ac:dyDescent="0.2">
      <c r="B10" s="242">
        <v>2016</v>
      </c>
      <c r="C10" s="311">
        <v>23</v>
      </c>
      <c r="D10" s="297">
        <v>7</v>
      </c>
      <c r="E10" s="298">
        <v>15</v>
      </c>
      <c r="F10" s="243" t="s">
        <v>173</v>
      </c>
    </row>
    <row r="11" spans="2:8" ht="30" customHeight="1" x14ac:dyDescent="0.2">
      <c r="B11" s="242">
        <v>2017</v>
      </c>
      <c r="C11" s="311">
        <v>18</v>
      </c>
      <c r="D11" s="297">
        <v>23</v>
      </c>
      <c r="E11" s="298">
        <v>22</v>
      </c>
      <c r="F11" s="252" t="s">
        <v>171</v>
      </c>
    </row>
    <row r="12" spans="2:8" ht="30" customHeight="1" x14ac:dyDescent="0.2">
      <c r="B12" s="242">
        <v>2018</v>
      </c>
      <c r="C12" s="311">
        <v>29</v>
      </c>
      <c r="D12" s="297">
        <v>24</v>
      </c>
      <c r="E12" s="298">
        <v>37</v>
      </c>
      <c r="F12" s="252" t="s">
        <v>172</v>
      </c>
    </row>
    <row r="13" spans="2:8" ht="30" customHeight="1" x14ac:dyDescent="0.2">
      <c r="B13" s="242">
        <v>2019</v>
      </c>
      <c r="C13" s="299">
        <v>34</v>
      </c>
      <c r="D13" s="180">
        <v>6</v>
      </c>
      <c r="E13" s="300">
        <v>34</v>
      </c>
      <c r="F13" s="252" t="s">
        <v>170</v>
      </c>
    </row>
    <row r="14" spans="2:8" ht="30" customHeight="1" x14ac:dyDescent="0.2">
      <c r="B14" s="242">
        <v>2020</v>
      </c>
      <c r="C14" s="299">
        <v>21</v>
      </c>
      <c r="D14" s="180">
        <v>20</v>
      </c>
      <c r="E14" s="300">
        <v>18</v>
      </c>
      <c r="F14" s="252" t="s">
        <v>284</v>
      </c>
    </row>
    <row r="15" spans="2:8" ht="30" customHeight="1" x14ac:dyDescent="0.2">
      <c r="B15" s="242">
        <v>2021</v>
      </c>
      <c r="C15" s="299">
        <v>36</v>
      </c>
      <c r="D15" s="180">
        <v>20</v>
      </c>
      <c r="E15" s="300">
        <v>23</v>
      </c>
      <c r="F15" s="252" t="s">
        <v>699</v>
      </c>
    </row>
    <row r="16" spans="2:8" ht="30" customHeight="1" x14ac:dyDescent="0.2">
      <c r="B16" s="242">
        <v>2022</v>
      </c>
      <c r="C16" s="299">
        <v>43</v>
      </c>
      <c r="D16" s="180">
        <v>16</v>
      </c>
      <c r="E16" s="300">
        <v>16</v>
      </c>
      <c r="F16" s="252" t="s">
        <v>748</v>
      </c>
    </row>
    <row r="17" spans="2:6" ht="30" customHeight="1" x14ac:dyDescent="0.2">
      <c r="B17" s="242">
        <v>2023</v>
      </c>
      <c r="C17" s="506">
        <v>48</v>
      </c>
      <c r="D17" s="357">
        <v>33</v>
      </c>
      <c r="E17" s="507">
        <v>24</v>
      </c>
      <c r="F17" s="252" t="s">
        <v>780</v>
      </c>
    </row>
    <row r="18" spans="2:6" ht="27.75" customHeight="1" x14ac:dyDescent="0.2">
      <c r="B18" s="242">
        <v>2024</v>
      </c>
      <c r="C18" s="506" t="s">
        <v>20</v>
      </c>
      <c r="D18" s="357" t="s">
        <v>20</v>
      </c>
      <c r="E18" s="507" t="s">
        <v>20</v>
      </c>
      <c r="F18" s="252" t="s">
        <v>847</v>
      </c>
    </row>
    <row r="19" spans="2:6" ht="15" x14ac:dyDescent="0.25">
      <c r="B19" s="40" t="s">
        <v>14</v>
      </c>
      <c r="C19"/>
      <c r="D19"/>
      <c r="E19"/>
      <c r="F19"/>
    </row>
    <row r="20" spans="2:6" ht="15" x14ac:dyDescent="0.25">
      <c r="B20" s="1" t="s">
        <v>175</v>
      </c>
    </row>
    <row r="21" spans="2:6" x14ac:dyDescent="0.2">
      <c r="E21" s="2" t="s">
        <v>15</v>
      </c>
    </row>
  </sheetData>
  <mergeCells count="7">
    <mergeCell ref="B2:F2"/>
    <mergeCell ref="B7:B8"/>
    <mergeCell ref="C7:E7"/>
    <mergeCell ref="F7:F8"/>
    <mergeCell ref="B4:F4"/>
    <mergeCell ref="B6:F6"/>
    <mergeCell ref="B3:F3"/>
  </mergeCells>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B2:I40"/>
  <sheetViews>
    <sheetView showGridLines="0" workbookViewId="0">
      <selection activeCell="L12" sqref="L12"/>
    </sheetView>
  </sheetViews>
  <sheetFormatPr defaultColWidth="9.140625" defaultRowHeight="14.25" x14ac:dyDescent="0.2"/>
  <cols>
    <col min="1" max="1" width="10.5703125" style="2" customWidth="1"/>
    <col min="2" max="2" width="9.140625" style="2"/>
    <col min="3" max="3" width="15.85546875" style="2" customWidth="1"/>
    <col min="4" max="4" width="11.42578125" style="2" customWidth="1"/>
    <col min="5" max="5" width="11.85546875" style="2" customWidth="1"/>
    <col min="6" max="6" width="12.28515625" style="2" customWidth="1"/>
    <col min="7" max="8" width="11.42578125" style="2" customWidth="1"/>
    <col min="9" max="9" width="11.85546875" style="2" customWidth="1"/>
    <col min="10" max="16384" width="9.140625" style="2"/>
  </cols>
  <sheetData>
    <row r="2" spans="2:9" ht="26.25" customHeight="1" x14ac:dyDescent="0.2">
      <c r="B2" s="717" t="s">
        <v>472</v>
      </c>
      <c r="C2" s="717"/>
      <c r="D2" s="717"/>
      <c r="E2" s="717"/>
      <c r="F2" s="717"/>
      <c r="G2" s="717"/>
      <c r="H2" s="717"/>
      <c r="I2" s="717"/>
    </row>
    <row r="3" spans="2:9" ht="21" customHeight="1" x14ac:dyDescent="0.2">
      <c r="B3" s="717" t="s">
        <v>650</v>
      </c>
      <c r="C3" s="717"/>
      <c r="D3" s="717"/>
      <c r="E3" s="717"/>
      <c r="F3" s="717"/>
      <c r="G3" s="717"/>
      <c r="H3" s="717"/>
      <c r="I3" s="717"/>
    </row>
    <row r="4" spans="2:9" ht="31.5" customHeight="1" x14ac:dyDescent="0.25">
      <c r="B4" s="659" t="s">
        <v>476</v>
      </c>
      <c r="C4" s="659"/>
      <c r="D4" s="659"/>
      <c r="E4" s="659"/>
      <c r="F4" s="659"/>
      <c r="G4" s="659"/>
      <c r="H4" s="659"/>
      <c r="I4" s="659"/>
    </row>
    <row r="5" spans="2:9" ht="9" customHeight="1" x14ac:dyDescent="0.25">
      <c r="B5" s="71"/>
    </row>
    <row r="6" spans="2:9" ht="30" customHeight="1" x14ac:dyDescent="0.2">
      <c r="B6" s="602" t="s">
        <v>318</v>
      </c>
      <c r="C6" s="603"/>
      <c r="D6" s="603"/>
      <c r="E6" s="603"/>
      <c r="F6" s="603"/>
      <c r="G6" s="603"/>
      <c r="H6" s="603"/>
      <c r="I6" s="604"/>
    </row>
    <row r="7" spans="2:9" ht="30" customHeight="1" x14ac:dyDescent="0.2">
      <c r="B7" s="719" t="s">
        <v>7</v>
      </c>
      <c r="C7" s="722" t="s">
        <v>164</v>
      </c>
      <c r="D7" s="724" t="s">
        <v>165</v>
      </c>
      <c r="E7" s="724" t="s">
        <v>166</v>
      </c>
      <c r="F7" s="724" t="s">
        <v>167</v>
      </c>
      <c r="G7" s="724" t="s">
        <v>168</v>
      </c>
      <c r="H7" s="727" t="s">
        <v>169</v>
      </c>
      <c r="I7" s="665" t="s">
        <v>180</v>
      </c>
    </row>
    <row r="8" spans="2:9" ht="30" customHeight="1" x14ac:dyDescent="0.2">
      <c r="B8" s="720"/>
      <c r="C8" s="722"/>
      <c r="D8" s="725"/>
      <c r="E8" s="725"/>
      <c r="F8" s="725"/>
      <c r="G8" s="725"/>
      <c r="H8" s="728"/>
      <c r="I8" s="687"/>
    </row>
    <row r="9" spans="2:9" ht="30" customHeight="1" thickBot="1" x14ac:dyDescent="0.25">
      <c r="B9" s="721"/>
      <c r="C9" s="723"/>
      <c r="D9" s="726"/>
      <c r="E9" s="726"/>
      <c r="F9" s="726"/>
      <c r="G9" s="726"/>
      <c r="H9" s="729"/>
      <c r="I9" s="666"/>
    </row>
    <row r="10" spans="2:9" ht="30" customHeight="1" thickTop="1" x14ac:dyDescent="0.2">
      <c r="B10" s="238">
        <v>2015</v>
      </c>
      <c r="C10" s="312" t="s">
        <v>20</v>
      </c>
      <c r="D10" s="313" t="s">
        <v>20</v>
      </c>
      <c r="E10" s="313" t="s">
        <v>20</v>
      </c>
      <c r="F10" s="313" t="s">
        <v>20</v>
      </c>
      <c r="G10" s="313" t="s">
        <v>20</v>
      </c>
      <c r="H10" s="314" t="s">
        <v>20</v>
      </c>
      <c r="I10" s="241" t="s">
        <v>174</v>
      </c>
    </row>
    <row r="11" spans="2:9" ht="30" customHeight="1" x14ac:dyDescent="0.2">
      <c r="B11" s="242">
        <v>2016</v>
      </c>
      <c r="C11" s="315">
        <v>5</v>
      </c>
      <c r="D11" s="202">
        <v>20</v>
      </c>
      <c r="E11" s="202">
        <v>21</v>
      </c>
      <c r="F11" s="202">
        <v>20</v>
      </c>
      <c r="G11" s="202">
        <v>27</v>
      </c>
      <c r="H11" s="316">
        <v>26</v>
      </c>
      <c r="I11" s="243" t="s">
        <v>173</v>
      </c>
    </row>
    <row r="12" spans="2:9" ht="30" customHeight="1" x14ac:dyDescent="0.2">
      <c r="B12" s="242">
        <v>2017</v>
      </c>
      <c r="C12" s="315">
        <v>5</v>
      </c>
      <c r="D12" s="13">
        <v>46</v>
      </c>
      <c r="E12" s="13">
        <v>38</v>
      </c>
      <c r="F12" s="13">
        <v>37</v>
      </c>
      <c r="G12" s="13">
        <v>53</v>
      </c>
      <c r="H12" s="317">
        <v>44</v>
      </c>
      <c r="I12" s="243" t="s">
        <v>171</v>
      </c>
    </row>
    <row r="13" spans="2:9" ht="30" customHeight="1" x14ac:dyDescent="0.2">
      <c r="B13" s="242">
        <v>2018</v>
      </c>
      <c r="C13" s="315">
        <v>18</v>
      </c>
      <c r="D13" s="250">
        <v>43</v>
      </c>
      <c r="E13" s="318">
        <v>36</v>
      </c>
      <c r="F13" s="318">
        <v>43</v>
      </c>
      <c r="G13" s="318">
        <v>69</v>
      </c>
      <c r="H13" s="319">
        <v>43</v>
      </c>
      <c r="I13" s="243" t="s">
        <v>172</v>
      </c>
    </row>
    <row r="14" spans="2:9" ht="30" customHeight="1" x14ac:dyDescent="0.2">
      <c r="B14" s="242">
        <v>2019</v>
      </c>
      <c r="C14" s="243">
        <v>21</v>
      </c>
      <c r="D14" s="148">
        <v>49</v>
      </c>
      <c r="E14" s="9">
        <v>40</v>
      </c>
      <c r="F14" s="9">
        <v>47</v>
      </c>
      <c r="G14" s="9">
        <v>43</v>
      </c>
      <c r="H14" s="317">
        <v>42</v>
      </c>
      <c r="I14" s="252" t="s">
        <v>170</v>
      </c>
    </row>
    <row r="15" spans="2:9" ht="30" customHeight="1" x14ac:dyDescent="0.2">
      <c r="B15" s="242">
        <v>2020</v>
      </c>
      <c r="C15" s="243">
        <v>11</v>
      </c>
      <c r="D15" s="148">
        <v>33</v>
      </c>
      <c r="E15" s="9">
        <v>25</v>
      </c>
      <c r="F15" s="9">
        <v>33</v>
      </c>
      <c r="G15" s="9">
        <v>40</v>
      </c>
      <c r="H15" s="317">
        <v>46</v>
      </c>
      <c r="I15" s="252" t="s">
        <v>284</v>
      </c>
    </row>
    <row r="16" spans="2:9" ht="30" customHeight="1" x14ac:dyDescent="0.2">
      <c r="B16" s="242">
        <v>2021</v>
      </c>
      <c r="C16" s="243">
        <v>13</v>
      </c>
      <c r="D16" s="148">
        <v>37</v>
      </c>
      <c r="E16" s="9">
        <v>25</v>
      </c>
      <c r="F16" s="9">
        <v>32</v>
      </c>
      <c r="G16" s="9">
        <v>54</v>
      </c>
      <c r="H16" s="317">
        <v>38</v>
      </c>
      <c r="I16" s="252" t="s">
        <v>699</v>
      </c>
    </row>
    <row r="17" spans="2:9" ht="30" customHeight="1" x14ac:dyDescent="0.2">
      <c r="B17" s="242">
        <v>2022</v>
      </c>
      <c r="C17" s="243">
        <v>13</v>
      </c>
      <c r="D17" s="148">
        <v>29</v>
      </c>
      <c r="E17" s="9">
        <v>22</v>
      </c>
      <c r="F17" s="9">
        <v>30</v>
      </c>
      <c r="G17" s="9">
        <v>32</v>
      </c>
      <c r="H17" s="317">
        <v>46</v>
      </c>
      <c r="I17" s="252" t="s">
        <v>748</v>
      </c>
    </row>
    <row r="18" spans="2:9" ht="30" customHeight="1" x14ac:dyDescent="0.2">
      <c r="B18" s="242">
        <v>2023</v>
      </c>
      <c r="C18" s="243">
        <v>23</v>
      </c>
      <c r="D18" s="148">
        <v>41</v>
      </c>
      <c r="E18" s="9">
        <v>34</v>
      </c>
      <c r="F18" s="9">
        <v>40</v>
      </c>
      <c r="G18" s="9">
        <v>81</v>
      </c>
      <c r="H18" s="317">
        <v>46</v>
      </c>
      <c r="I18" s="252" t="s">
        <v>780</v>
      </c>
    </row>
    <row r="19" spans="2:9" ht="30" customHeight="1" x14ac:dyDescent="0.2">
      <c r="B19" s="242">
        <v>2024</v>
      </c>
      <c r="C19" s="243">
        <v>15</v>
      </c>
      <c r="D19" s="148">
        <v>50</v>
      </c>
      <c r="E19" s="544">
        <v>58</v>
      </c>
      <c r="F19" s="544">
        <v>52</v>
      </c>
      <c r="G19" s="544">
        <v>106</v>
      </c>
      <c r="H19" s="317">
        <v>54</v>
      </c>
      <c r="I19" s="252" t="s">
        <v>847</v>
      </c>
    </row>
    <row r="20" spans="2:9" x14ac:dyDescent="0.2">
      <c r="C20" s="718" t="s">
        <v>51</v>
      </c>
      <c r="D20" s="718"/>
      <c r="E20" s="718"/>
      <c r="F20" s="718"/>
      <c r="G20" s="718"/>
      <c r="H20" s="718"/>
    </row>
    <row r="21" spans="2:9" ht="15" x14ac:dyDescent="0.25">
      <c r="C21" s="1" t="s">
        <v>175</v>
      </c>
    </row>
    <row r="22" spans="2:9" x14ac:dyDescent="0.2">
      <c r="C22" s="1"/>
    </row>
    <row r="23" spans="2:9" x14ac:dyDescent="0.2">
      <c r="C23" s="1"/>
    </row>
    <row r="24" spans="2:9" x14ac:dyDescent="0.2">
      <c r="C24" s="1"/>
    </row>
    <row r="25" spans="2:9" x14ac:dyDescent="0.2">
      <c r="C25" s="1"/>
    </row>
    <row r="26" spans="2:9" x14ac:dyDescent="0.2">
      <c r="C26" s="1"/>
    </row>
    <row r="27" spans="2:9" x14ac:dyDescent="0.2">
      <c r="C27" s="1"/>
    </row>
    <row r="28" spans="2:9" x14ac:dyDescent="0.2">
      <c r="C28" s="1"/>
    </row>
    <row r="29" spans="2:9" x14ac:dyDescent="0.2">
      <c r="C29" s="1"/>
    </row>
    <row r="30" spans="2:9" x14ac:dyDescent="0.2">
      <c r="C30" s="1"/>
    </row>
    <row r="31" spans="2:9" x14ac:dyDescent="0.2">
      <c r="C31" s="1"/>
    </row>
    <row r="32" spans="2:9" x14ac:dyDescent="0.2">
      <c r="C32" s="1"/>
    </row>
    <row r="33" spans="3:6" x14ac:dyDescent="0.2">
      <c r="C33" s="1"/>
    </row>
    <row r="34" spans="3:6" x14ac:dyDescent="0.2">
      <c r="C34" s="1"/>
    </row>
    <row r="35" spans="3:6" x14ac:dyDescent="0.2">
      <c r="C35" s="1"/>
    </row>
    <row r="36" spans="3:6" x14ac:dyDescent="0.2">
      <c r="C36" s="1"/>
    </row>
    <row r="37" spans="3:6" x14ac:dyDescent="0.2">
      <c r="C37" s="1"/>
    </row>
    <row r="39" spans="3:6" x14ac:dyDescent="0.2">
      <c r="C39" s="40"/>
    </row>
    <row r="40" spans="3:6" x14ac:dyDescent="0.2">
      <c r="C40" s="517"/>
      <c r="D40" s="517"/>
      <c r="E40" s="517"/>
      <c r="F40" s="517"/>
    </row>
  </sheetData>
  <mergeCells count="13">
    <mergeCell ref="B2:I2"/>
    <mergeCell ref="B4:I4"/>
    <mergeCell ref="C20:H20"/>
    <mergeCell ref="B7:B9"/>
    <mergeCell ref="C7:C9"/>
    <mergeCell ref="D7:D9"/>
    <mergeCell ref="B6:I6"/>
    <mergeCell ref="E7:E9"/>
    <mergeCell ref="F7:F9"/>
    <mergeCell ref="G7:G9"/>
    <mergeCell ref="H7:H9"/>
    <mergeCell ref="I7:I9"/>
    <mergeCell ref="B3:I3"/>
  </mergeCells>
  <pageMargins left="0.7" right="0.7" top="0.75" bottom="0.75" header="0.3" footer="0.3"/>
  <pageSetup paperSize="9"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2:L28"/>
  <sheetViews>
    <sheetView showGridLines="0" workbookViewId="0">
      <selection activeCell="J25" sqref="J25"/>
    </sheetView>
  </sheetViews>
  <sheetFormatPr defaultRowHeight="15" x14ac:dyDescent="0.25"/>
  <cols>
    <col min="1" max="1" width="4.28515625" customWidth="1"/>
    <col min="2" max="2" width="30.85546875" customWidth="1"/>
    <col min="8" max="9" width="9.28515625" customWidth="1"/>
  </cols>
  <sheetData>
    <row r="2" spans="1:12" x14ac:dyDescent="0.25">
      <c r="B2" s="599" t="s">
        <v>477</v>
      </c>
      <c r="C2" s="599"/>
      <c r="D2" s="599"/>
      <c r="E2" s="599"/>
      <c r="F2" s="599"/>
      <c r="G2" s="599"/>
      <c r="H2" s="599"/>
      <c r="I2" s="599"/>
      <c r="J2" s="599"/>
      <c r="K2" s="599"/>
    </row>
    <row r="3" spans="1:12" ht="20.25" customHeight="1" x14ac:dyDescent="0.25">
      <c r="B3" s="638" t="s">
        <v>537</v>
      </c>
      <c r="C3" s="638"/>
      <c r="D3" s="638"/>
      <c r="E3" s="638"/>
      <c r="F3" s="638"/>
      <c r="G3" s="638"/>
      <c r="H3" s="638"/>
      <c r="I3" s="638"/>
      <c r="J3" s="638"/>
      <c r="K3" s="638"/>
    </row>
    <row r="4" spans="1:12" ht="36" customHeight="1" x14ac:dyDescent="0.25">
      <c r="A4" s="83"/>
      <c r="B4" s="730" t="s">
        <v>478</v>
      </c>
      <c r="C4" s="730"/>
      <c r="D4" s="730"/>
      <c r="E4" s="730"/>
      <c r="F4" s="730"/>
      <c r="G4" s="730"/>
      <c r="H4" s="730"/>
      <c r="I4" s="730"/>
      <c r="J4" s="730"/>
      <c r="K4" s="730"/>
    </row>
    <row r="5" spans="1:12" ht="4.5" customHeight="1" x14ac:dyDescent="0.25">
      <c r="B5" s="80"/>
      <c r="C5" s="80"/>
      <c r="D5" s="80"/>
      <c r="E5" s="80"/>
      <c r="F5" s="80"/>
    </row>
    <row r="6" spans="1:12" ht="30" customHeight="1" x14ac:dyDescent="0.25">
      <c r="B6" s="639" t="s">
        <v>96</v>
      </c>
      <c r="C6" s="640"/>
      <c r="D6" s="640"/>
      <c r="E6" s="640"/>
      <c r="F6" s="640"/>
      <c r="G6" s="640"/>
      <c r="H6" s="640"/>
      <c r="I6" s="640"/>
      <c r="J6" s="640"/>
      <c r="K6" s="640"/>
      <c r="L6" s="641"/>
    </row>
    <row r="7" spans="1:12" ht="30" customHeight="1" x14ac:dyDescent="0.25">
      <c r="B7" s="508" t="s">
        <v>37</v>
      </c>
      <c r="C7" s="203">
        <v>2015</v>
      </c>
      <c r="D7" s="393">
        <v>2016</v>
      </c>
      <c r="E7" s="393">
        <v>2017</v>
      </c>
      <c r="F7" s="394">
        <v>2018</v>
      </c>
      <c r="G7" s="395">
        <v>2019</v>
      </c>
      <c r="H7" s="395">
        <v>2020</v>
      </c>
      <c r="I7" s="395">
        <v>2021</v>
      </c>
      <c r="J7" s="395">
        <v>2022</v>
      </c>
      <c r="K7" s="395">
        <v>2023</v>
      </c>
      <c r="L7" s="395">
        <v>2024</v>
      </c>
    </row>
    <row r="8" spans="1:12" ht="30" customHeight="1" x14ac:dyDescent="0.25">
      <c r="B8" s="174" t="s">
        <v>5</v>
      </c>
      <c r="C8" s="13" t="s">
        <v>20</v>
      </c>
      <c r="D8" s="206">
        <v>1</v>
      </c>
      <c r="E8" s="206">
        <v>0</v>
      </c>
      <c r="F8" s="13">
        <v>3</v>
      </c>
      <c r="G8" s="13">
        <v>0</v>
      </c>
      <c r="H8" s="180">
        <v>3</v>
      </c>
      <c r="I8" s="180">
        <v>10</v>
      </c>
      <c r="J8" s="180">
        <v>6</v>
      </c>
      <c r="K8" s="357">
        <v>4</v>
      </c>
      <c r="L8" s="357">
        <v>8</v>
      </c>
    </row>
    <row r="9" spans="1:12" ht="30" customHeight="1" x14ac:dyDescent="0.25">
      <c r="B9" s="174" t="s">
        <v>2</v>
      </c>
      <c r="C9" s="13" t="s">
        <v>20</v>
      </c>
      <c r="D9" s="206">
        <v>1</v>
      </c>
      <c r="E9" s="206">
        <v>5</v>
      </c>
      <c r="F9" s="13">
        <v>1</v>
      </c>
      <c r="G9" s="13">
        <v>9</v>
      </c>
      <c r="H9" s="180">
        <v>15</v>
      </c>
      <c r="I9" s="180">
        <v>24</v>
      </c>
      <c r="J9" s="180">
        <v>22</v>
      </c>
      <c r="K9" s="357">
        <v>36</v>
      </c>
      <c r="L9" s="357">
        <v>49</v>
      </c>
    </row>
    <row r="10" spans="1:12" ht="30" customHeight="1" x14ac:dyDescent="0.25">
      <c r="B10" s="174" t="s">
        <v>3</v>
      </c>
      <c r="C10" s="13" t="s">
        <v>20</v>
      </c>
      <c r="D10" s="206">
        <v>0</v>
      </c>
      <c r="E10" s="206">
        <v>0</v>
      </c>
      <c r="F10" s="13">
        <v>5</v>
      </c>
      <c r="G10" s="13">
        <v>2</v>
      </c>
      <c r="H10" s="180">
        <v>8</v>
      </c>
      <c r="I10" s="180">
        <v>18</v>
      </c>
      <c r="J10" s="180">
        <v>26</v>
      </c>
      <c r="K10" s="357">
        <v>36</v>
      </c>
      <c r="L10" s="357">
        <v>28</v>
      </c>
    </row>
    <row r="11" spans="1:12" ht="30" customHeight="1" thickBot="1" x14ac:dyDescent="0.3">
      <c r="B11" s="323" t="s">
        <v>1</v>
      </c>
      <c r="C11" s="324" t="s">
        <v>20</v>
      </c>
      <c r="D11" s="324">
        <f t="shared" ref="D11:E11" si="0">SUM(D8:D10)</f>
        <v>2</v>
      </c>
      <c r="E11" s="324">
        <f t="shared" si="0"/>
        <v>5</v>
      </c>
      <c r="F11" s="324">
        <v>9</v>
      </c>
      <c r="G11" s="324">
        <v>11</v>
      </c>
      <c r="H11" s="325">
        <v>26</v>
      </c>
      <c r="I11" s="325">
        <v>52</v>
      </c>
      <c r="J11" s="325">
        <v>54</v>
      </c>
      <c r="K11" s="325">
        <v>76</v>
      </c>
      <c r="L11" s="325">
        <v>85</v>
      </c>
    </row>
    <row r="12" spans="1:12" ht="30" customHeight="1" thickTop="1" x14ac:dyDescent="0.25">
      <c r="B12" s="202" t="s">
        <v>305</v>
      </c>
      <c r="C12" s="221">
        <v>138</v>
      </c>
      <c r="D12" s="222">
        <v>146</v>
      </c>
      <c r="E12" s="222">
        <v>208</v>
      </c>
      <c r="F12" s="223" t="s">
        <v>41</v>
      </c>
      <c r="G12" s="224">
        <v>240</v>
      </c>
      <c r="H12" s="326">
        <v>169</v>
      </c>
      <c r="I12" s="326">
        <v>208</v>
      </c>
      <c r="J12" s="326">
        <v>240</v>
      </c>
      <c r="K12" s="326">
        <v>299</v>
      </c>
      <c r="L12" s="326">
        <v>293</v>
      </c>
    </row>
    <row r="13" spans="1:12" ht="30" customHeight="1" x14ac:dyDescent="0.25">
      <c r="B13" s="13" t="s">
        <v>18</v>
      </c>
      <c r="C13" s="97" t="s">
        <v>20</v>
      </c>
      <c r="D13" s="97">
        <f t="shared" ref="D13:G13" si="1">D11/D12</f>
        <v>1.3698630136986301E-2</v>
      </c>
      <c r="E13" s="97">
        <f t="shared" si="1"/>
        <v>2.403846153846154E-2</v>
      </c>
      <c r="F13" s="97">
        <f t="shared" si="1"/>
        <v>4.0909090909090909E-2</v>
      </c>
      <c r="G13" s="14">
        <f t="shared" si="1"/>
        <v>4.583333333333333E-2</v>
      </c>
      <c r="H13" s="86">
        <f t="shared" ref="H13" si="2">H11/H12</f>
        <v>0.15384615384615385</v>
      </c>
      <c r="I13" s="86">
        <f t="shared" ref="I13:J13" si="3">I11/I12</f>
        <v>0.25</v>
      </c>
      <c r="J13" s="86">
        <f t="shared" si="3"/>
        <v>0.22500000000000001</v>
      </c>
      <c r="K13" s="86">
        <f t="shared" ref="K13:L13" si="4">K11/K12</f>
        <v>0.25418060200668896</v>
      </c>
      <c r="L13" s="86">
        <f t="shared" si="4"/>
        <v>0.29010238907849828</v>
      </c>
    </row>
    <row r="14" spans="1:12" ht="15.75" customHeight="1" x14ac:dyDescent="0.25">
      <c r="B14" s="81" t="s">
        <v>51</v>
      </c>
    </row>
    <row r="15" spans="1:12" ht="15.75" x14ac:dyDescent="0.25">
      <c r="B15" s="1" t="s">
        <v>319</v>
      </c>
    </row>
    <row r="28" spans="1:1" x14ac:dyDescent="0.25">
      <c r="A28" s="166" t="s">
        <v>262</v>
      </c>
    </row>
  </sheetData>
  <mergeCells count="4">
    <mergeCell ref="B4:K4"/>
    <mergeCell ref="B3:K3"/>
    <mergeCell ref="B2:K2"/>
    <mergeCell ref="B6:L6"/>
  </mergeCells>
  <pageMargins left="0.7" right="0.7" top="0.75" bottom="0.75" header="0.3" footer="0.3"/>
  <pageSetup paperSize="9" orientation="portrait" horizontalDpi="300" verticalDpi="300" r:id="rId1"/>
  <ignoredErrors>
    <ignoredError sqref="D11:E11" formulaRange="1"/>
    <ignoredError sqref="F12" numberStoredAsText="1"/>
  </ignoredErrors>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2:L25"/>
  <sheetViews>
    <sheetView showGridLines="0" workbookViewId="0">
      <selection activeCell="O7" sqref="O7"/>
    </sheetView>
  </sheetViews>
  <sheetFormatPr defaultRowHeight="15" x14ac:dyDescent="0.25"/>
  <cols>
    <col min="1" max="1" width="5.5703125" customWidth="1"/>
    <col min="2" max="2" width="31.42578125" customWidth="1"/>
    <col min="8" max="9" width="8.85546875" customWidth="1"/>
  </cols>
  <sheetData>
    <row r="2" spans="1:12" x14ac:dyDescent="0.25">
      <c r="B2" s="599" t="s">
        <v>477</v>
      </c>
      <c r="C2" s="599"/>
      <c r="D2" s="599"/>
      <c r="E2" s="599"/>
      <c r="F2" s="599"/>
      <c r="G2" s="599"/>
      <c r="H2" s="599"/>
      <c r="I2" s="599"/>
      <c r="J2" s="599"/>
      <c r="K2" s="599"/>
    </row>
    <row r="3" spans="1:12" ht="16.5" customHeight="1" x14ac:dyDescent="0.25">
      <c r="B3" s="638" t="s">
        <v>537</v>
      </c>
      <c r="C3" s="638"/>
      <c r="D3" s="638"/>
      <c r="E3" s="638"/>
      <c r="F3" s="638"/>
      <c r="G3" s="638"/>
      <c r="H3" s="638"/>
      <c r="I3" s="638"/>
      <c r="J3" s="638"/>
      <c r="K3" s="638"/>
    </row>
    <row r="4" spans="1:12" ht="30" customHeight="1" x14ac:dyDescent="0.25">
      <c r="A4" s="90"/>
      <c r="B4" s="730" t="s">
        <v>479</v>
      </c>
      <c r="C4" s="730"/>
      <c r="D4" s="730"/>
      <c r="E4" s="730"/>
      <c r="F4" s="730"/>
      <c r="G4" s="730"/>
      <c r="H4" s="730"/>
      <c r="I4" s="730"/>
      <c r="J4" s="730"/>
      <c r="K4" s="730"/>
    </row>
    <row r="5" spans="1:12" ht="9" customHeight="1" x14ac:dyDescent="0.25"/>
    <row r="6" spans="1:12" ht="30" customHeight="1" x14ac:dyDescent="0.25">
      <c r="B6" s="639" t="s">
        <v>96</v>
      </c>
      <c r="C6" s="640"/>
      <c r="D6" s="640"/>
      <c r="E6" s="640"/>
      <c r="F6" s="640"/>
      <c r="G6" s="640"/>
      <c r="H6" s="640"/>
      <c r="I6" s="640"/>
      <c r="J6" s="640"/>
      <c r="K6" s="640"/>
      <c r="L6" s="641"/>
    </row>
    <row r="7" spans="1:12" ht="30" customHeight="1" x14ac:dyDescent="0.25">
      <c r="B7" s="586" t="s">
        <v>36</v>
      </c>
      <c r="C7" s="587">
        <v>2015</v>
      </c>
      <c r="D7" s="588">
        <v>2016</v>
      </c>
      <c r="E7" s="588">
        <v>2017</v>
      </c>
      <c r="F7" s="589">
        <v>2018</v>
      </c>
      <c r="G7" s="585">
        <v>2019</v>
      </c>
      <c r="H7" s="585">
        <v>2020</v>
      </c>
      <c r="I7" s="585">
        <v>2021</v>
      </c>
      <c r="J7" s="585">
        <v>2022</v>
      </c>
      <c r="K7" s="585">
        <v>2023</v>
      </c>
      <c r="L7" s="585">
        <v>2024</v>
      </c>
    </row>
    <row r="8" spans="1:12" ht="30" customHeight="1" x14ac:dyDescent="0.25">
      <c r="B8" s="174" t="s">
        <v>0</v>
      </c>
      <c r="C8" s="13" t="s">
        <v>20</v>
      </c>
      <c r="D8" s="206">
        <v>1</v>
      </c>
      <c r="E8" s="206">
        <v>4</v>
      </c>
      <c r="F8" s="13">
        <v>4</v>
      </c>
      <c r="G8" s="13">
        <v>7</v>
      </c>
      <c r="H8" s="13">
        <v>8</v>
      </c>
      <c r="I8" s="13">
        <v>16</v>
      </c>
      <c r="J8" s="13">
        <v>12</v>
      </c>
      <c r="K8" s="509">
        <v>18</v>
      </c>
      <c r="L8" s="509">
        <v>11</v>
      </c>
    </row>
    <row r="9" spans="1:12" ht="30" customHeight="1" x14ac:dyDescent="0.25">
      <c r="B9" s="174" t="s">
        <v>52</v>
      </c>
      <c r="C9" s="13" t="s">
        <v>20</v>
      </c>
      <c r="D9" s="206">
        <v>0</v>
      </c>
      <c r="E9" s="206">
        <v>0</v>
      </c>
      <c r="F9" s="13">
        <v>0</v>
      </c>
      <c r="G9" s="13">
        <v>0</v>
      </c>
      <c r="H9" s="13">
        <v>2</v>
      </c>
      <c r="I9" s="13">
        <v>6</v>
      </c>
      <c r="J9" s="13">
        <v>9</v>
      </c>
      <c r="K9" s="509">
        <v>9</v>
      </c>
      <c r="L9" s="509">
        <v>5</v>
      </c>
    </row>
    <row r="10" spans="1:12" ht="30" customHeight="1" x14ac:dyDescent="0.25">
      <c r="B10" s="174" t="s">
        <v>53</v>
      </c>
      <c r="C10" s="13" t="s">
        <v>20</v>
      </c>
      <c r="D10" s="206">
        <v>1</v>
      </c>
      <c r="E10" s="206">
        <v>1</v>
      </c>
      <c r="F10" s="13">
        <v>5</v>
      </c>
      <c r="G10" s="13">
        <v>4</v>
      </c>
      <c r="H10" s="13">
        <v>16</v>
      </c>
      <c r="I10" s="13">
        <v>30</v>
      </c>
      <c r="J10" s="13">
        <v>33</v>
      </c>
      <c r="K10" s="509">
        <v>49</v>
      </c>
      <c r="L10" s="509">
        <v>69</v>
      </c>
    </row>
    <row r="11" spans="1:12" ht="30" customHeight="1" thickBot="1" x14ac:dyDescent="0.3">
      <c r="B11" s="323" t="s">
        <v>1</v>
      </c>
      <c r="C11" s="324" t="s">
        <v>20</v>
      </c>
      <c r="D11" s="324">
        <f t="shared" ref="D11:E11" si="0">SUM(D8:D10)</f>
        <v>2</v>
      </c>
      <c r="E11" s="324">
        <f t="shared" si="0"/>
        <v>5</v>
      </c>
      <c r="F11" s="324">
        <v>9</v>
      </c>
      <c r="G11" s="324">
        <v>11</v>
      </c>
      <c r="H11" s="324">
        <v>26</v>
      </c>
      <c r="I11" s="324">
        <v>52</v>
      </c>
      <c r="J11" s="324">
        <v>54</v>
      </c>
      <c r="K11" s="324">
        <v>76</v>
      </c>
      <c r="L11" s="324">
        <v>85</v>
      </c>
    </row>
    <row r="12" spans="1:12" ht="30" customHeight="1" thickTop="1" x14ac:dyDescent="0.25">
      <c r="B12" s="202" t="s">
        <v>305</v>
      </c>
      <c r="C12" s="221">
        <v>138</v>
      </c>
      <c r="D12" s="222">
        <v>146</v>
      </c>
      <c r="E12" s="222">
        <v>208</v>
      </c>
      <c r="F12" s="223" t="s">
        <v>41</v>
      </c>
      <c r="G12" s="224">
        <v>240</v>
      </c>
      <c r="H12" s="224">
        <v>169</v>
      </c>
      <c r="I12" s="224">
        <v>208</v>
      </c>
      <c r="J12" s="224">
        <v>240</v>
      </c>
      <c r="K12" s="224">
        <v>299</v>
      </c>
      <c r="L12" s="224">
        <v>293</v>
      </c>
    </row>
    <row r="13" spans="1:12" ht="30" customHeight="1" x14ac:dyDescent="0.25">
      <c r="B13" s="13" t="s">
        <v>18</v>
      </c>
      <c r="C13" s="97" t="s">
        <v>20</v>
      </c>
      <c r="D13" s="97">
        <f t="shared" ref="D13:G13" si="1">D11/D12</f>
        <v>1.3698630136986301E-2</v>
      </c>
      <c r="E13" s="97">
        <f t="shared" si="1"/>
        <v>2.403846153846154E-2</v>
      </c>
      <c r="F13" s="97">
        <f t="shared" si="1"/>
        <v>4.0909090909090909E-2</v>
      </c>
      <c r="G13" s="14">
        <f t="shared" si="1"/>
        <v>4.583333333333333E-2</v>
      </c>
      <c r="H13" s="14">
        <f t="shared" ref="H13" si="2">H11/H12</f>
        <v>0.15384615384615385</v>
      </c>
      <c r="I13" s="14">
        <f t="shared" ref="I13:J13" si="3">I11/I12</f>
        <v>0.25</v>
      </c>
      <c r="J13" s="14">
        <f t="shared" si="3"/>
        <v>0.22500000000000001</v>
      </c>
      <c r="K13" s="14">
        <f t="shared" ref="K13:L13" si="4">K11/K12</f>
        <v>0.25418060200668896</v>
      </c>
      <c r="L13" s="14">
        <f t="shared" si="4"/>
        <v>0.29010238907849828</v>
      </c>
    </row>
    <row r="14" spans="1:12" ht="15.75" customHeight="1" x14ac:dyDescent="0.25">
      <c r="B14" s="81" t="s">
        <v>51</v>
      </c>
    </row>
    <row r="15" spans="1:12" ht="15.75" x14ac:dyDescent="0.25">
      <c r="B15" s="1" t="s">
        <v>319</v>
      </c>
    </row>
    <row r="25" spans="1:1" x14ac:dyDescent="0.25">
      <c r="A25" s="1"/>
    </row>
  </sheetData>
  <mergeCells count="4">
    <mergeCell ref="B4:K4"/>
    <mergeCell ref="B3:K3"/>
    <mergeCell ref="B2:K2"/>
    <mergeCell ref="B6:L6"/>
  </mergeCells>
  <pageMargins left="0.7" right="0.7" top="0.75" bottom="0.75" header="0.3" footer="0.3"/>
  <pageSetup paperSize="9" orientation="portrait" r:id="rId1"/>
  <ignoredErrors>
    <ignoredError sqref="D11:E11" formulaRange="1"/>
    <ignoredError sqref="F12" numberStoredAsText="1"/>
  </ignoredErrors>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2:G27"/>
  <sheetViews>
    <sheetView showGridLines="0" workbookViewId="0">
      <selection activeCell="P15" sqref="P15"/>
    </sheetView>
  </sheetViews>
  <sheetFormatPr defaultRowHeight="15" x14ac:dyDescent="0.25"/>
  <cols>
    <col min="1" max="1" width="2.85546875" customWidth="1"/>
    <col min="2" max="2" width="11" customWidth="1"/>
    <col min="3" max="3" width="15.7109375" customWidth="1"/>
    <col min="4" max="4" width="17.140625" customWidth="1"/>
    <col min="5" max="5" width="15.42578125" customWidth="1"/>
    <col min="6" max="6" width="13.28515625" customWidth="1"/>
  </cols>
  <sheetData>
    <row r="2" spans="1:6" x14ac:dyDescent="0.25">
      <c r="B2" s="599" t="s">
        <v>481</v>
      </c>
      <c r="C2" s="599"/>
      <c r="D2" s="599"/>
      <c r="E2" s="599"/>
      <c r="F2" s="599"/>
    </row>
    <row r="3" spans="1:6" ht="22.5" customHeight="1" x14ac:dyDescent="0.25">
      <c r="B3" s="638" t="s">
        <v>537</v>
      </c>
      <c r="C3" s="638"/>
      <c r="D3" s="638"/>
      <c r="E3" s="638"/>
      <c r="F3" s="638"/>
    </row>
    <row r="4" spans="1:6" ht="29.25" customHeight="1" x14ac:dyDescent="0.25">
      <c r="A4" s="84"/>
      <c r="B4" s="632" t="s">
        <v>480</v>
      </c>
      <c r="C4" s="632"/>
      <c r="D4" s="632"/>
      <c r="E4" s="632"/>
      <c r="F4" s="632"/>
    </row>
    <row r="5" spans="1:6" ht="8.25" customHeight="1" x14ac:dyDescent="0.25"/>
    <row r="6" spans="1:6" ht="30" customHeight="1" x14ac:dyDescent="0.25">
      <c r="B6" s="639" t="s">
        <v>351</v>
      </c>
      <c r="C6" s="640"/>
      <c r="D6" s="640"/>
      <c r="E6" s="640"/>
      <c r="F6" s="641"/>
    </row>
    <row r="7" spans="1:6" ht="27" customHeight="1" x14ac:dyDescent="0.25">
      <c r="A7" t="s">
        <v>15</v>
      </c>
      <c r="B7" s="731" t="s">
        <v>7</v>
      </c>
      <c r="C7" s="733" t="s">
        <v>203</v>
      </c>
      <c r="D7" s="734"/>
      <c r="E7" s="735"/>
      <c r="F7" s="736" t="s">
        <v>66</v>
      </c>
    </row>
    <row r="8" spans="1:6" ht="33" customHeight="1" thickBot="1" x14ac:dyDescent="0.3">
      <c r="B8" s="732"/>
      <c r="C8" s="143" t="s">
        <v>201</v>
      </c>
      <c r="D8" s="144" t="s">
        <v>59</v>
      </c>
      <c r="E8" s="145" t="s">
        <v>202</v>
      </c>
      <c r="F8" s="650"/>
    </row>
    <row r="9" spans="1:6" ht="30" customHeight="1" thickTop="1" x14ac:dyDescent="0.25">
      <c r="B9" s="146">
        <v>2015</v>
      </c>
      <c r="C9" s="327" t="s">
        <v>20</v>
      </c>
      <c r="D9" s="146" t="s">
        <v>20</v>
      </c>
      <c r="E9" s="153" t="s">
        <v>20</v>
      </c>
      <c r="F9" s="147" t="s">
        <v>401</v>
      </c>
    </row>
    <row r="10" spans="1:6" ht="30" customHeight="1" x14ac:dyDescent="0.25">
      <c r="A10" t="s">
        <v>15</v>
      </c>
      <c r="B10" s="9">
        <v>2016</v>
      </c>
      <c r="C10" s="154" t="s">
        <v>20</v>
      </c>
      <c r="D10" s="9" t="s">
        <v>20</v>
      </c>
      <c r="E10" s="155" t="s">
        <v>20</v>
      </c>
      <c r="F10" s="148" t="s">
        <v>400</v>
      </c>
    </row>
    <row r="11" spans="1:6" ht="30" customHeight="1" x14ac:dyDescent="0.25">
      <c r="B11" s="9">
        <v>2017</v>
      </c>
      <c r="C11" s="154">
        <v>1</v>
      </c>
      <c r="D11" s="9">
        <v>0</v>
      </c>
      <c r="E11" s="155">
        <v>4</v>
      </c>
      <c r="F11" s="148" t="s">
        <v>63</v>
      </c>
    </row>
    <row r="12" spans="1:6" ht="30" customHeight="1" x14ac:dyDescent="0.25">
      <c r="B12" s="9">
        <v>2018</v>
      </c>
      <c r="C12" s="154">
        <v>1</v>
      </c>
      <c r="D12" s="9">
        <v>2</v>
      </c>
      <c r="E12" s="155">
        <v>6</v>
      </c>
      <c r="F12" s="148" t="s">
        <v>210</v>
      </c>
    </row>
    <row r="13" spans="1:6" ht="30" customHeight="1" x14ac:dyDescent="0.25">
      <c r="B13" s="9">
        <v>2019</v>
      </c>
      <c r="C13" s="151">
        <v>3</v>
      </c>
      <c r="D13" s="9">
        <v>0</v>
      </c>
      <c r="E13" s="155">
        <v>8</v>
      </c>
      <c r="F13" s="148" t="s">
        <v>209</v>
      </c>
    </row>
    <row r="14" spans="1:6" ht="30" customHeight="1" x14ac:dyDescent="0.25">
      <c r="B14" s="9">
        <v>2020</v>
      </c>
      <c r="C14" s="151">
        <v>4</v>
      </c>
      <c r="D14" s="9">
        <v>5</v>
      </c>
      <c r="E14" s="155">
        <v>17</v>
      </c>
      <c r="F14" s="148" t="s">
        <v>285</v>
      </c>
    </row>
    <row r="15" spans="1:6" ht="30" customHeight="1" x14ac:dyDescent="0.25">
      <c r="B15" s="9">
        <v>2021</v>
      </c>
      <c r="C15" s="151">
        <v>25</v>
      </c>
      <c r="D15" s="9">
        <v>0</v>
      </c>
      <c r="E15" s="155">
        <v>27</v>
      </c>
      <c r="F15" s="148" t="s">
        <v>700</v>
      </c>
    </row>
    <row r="16" spans="1:6" ht="30" customHeight="1" x14ac:dyDescent="0.25">
      <c r="B16" s="9">
        <v>2022</v>
      </c>
      <c r="C16" s="151">
        <v>32</v>
      </c>
      <c r="D16" s="9">
        <v>0</v>
      </c>
      <c r="E16" s="155">
        <v>22</v>
      </c>
      <c r="F16" s="148" t="s">
        <v>749</v>
      </c>
    </row>
    <row r="17" spans="1:7" ht="30" customHeight="1" x14ac:dyDescent="0.25">
      <c r="B17" s="9">
        <v>2023</v>
      </c>
      <c r="C17" s="529" t="s">
        <v>20</v>
      </c>
      <c r="D17" s="530" t="s">
        <v>20</v>
      </c>
      <c r="E17" s="531" t="s">
        <v>20</v>
      </c>
      <c r="F17" s="532" t="s">
        <v>808</v>
      </c>
      <c r="G17" s="533"/>
    </row>
    <row r="18" spans="1:7" ht="30" customHeight="1" x14ac:dyDescent="0.25">
      <c r="B18" s="544">
        <v>2024</v>
      </c>
      <c r="C18" s="336" t="s">
        <v>20</v>
      </c>
      <c r="D18" s="544" t="s">
        <v>20</v>
      </c>
      <c r="E18" s="155" t="s">
        <v>20</v>
      </c>
      <c r="F18" s="148" t="s">
        <v>848</v>
      </c>
      <c r="G18" s="533"/>
    </row>
    <row r="19" spans="1:7" ht="15.75" customHeight="1" x14ac:dyDescent="0.25">
      <c r="B19" s="81" t="s">
        <v>51</v>
      </c>
      <c r="F19" s="99"/>
    </row>
    <row r="20" spans="1:7" ht="15.75" x14ac:dyDescent="0.25">
      <c r="B20" s="1" t="s">
        <v>319</v>
      </c>
    </row>
    <row r="27" spans="1:7" x14ac:dyDescent="0.25">
      <c r="A27" s="1"/>
    </row>
  </sheetData>
  <mergeCells count="7">
    <mergeCell ref="B6:F6"/>
    <mergeCell ref="B7:B8"/>
    <mergeCell ref="C7:E7"/>
    <mergeCell ref="F7:F8"/>
    <mergeCell ref="B2:F2"/>
    <mergeCell ref="B4:F4"/>
    <mergeCell ref="B3:F3"/>
  </mergeCells>
  <pageMargins left="0.7" right="0.7" top="0.75" bottom="0.75" header="0.3" footer="0.3"/>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M14"/>
  <sheetViews>
    <sheetView showGridLines="0" workbookViewId="0">
      <selection activeCell="M13" sqref="M13"/>
    </sheetView>
  </sheetViews>
  <sheetFormatPr defaultRowHeight="15" x14ac:dyDescent="0.25"/>
  <cols>
    <col min="1" max="1" width="10.28515625" customWidth="1"/>
    <col min="2" max="2" width="31.7109375" customWidth="1"/>
    <col min="8" max="9" width="9.140625" customWidth="1"/>
  </cols>
  <sheetData>
    <row r="1" spans="1:13" ht="15.75" customHeight="1" x14ac:dyDescent="0.25">
      <c r="B1" s="81"/>
    </row>
    <row r="2" spans="1:13" ht="16.5" customHeight="1" x14ac:dyDescent="0.25">
      <c r="B2" s="599" t="s">
        <v>477</v>
      </c>
      <c r="C2" s="599"/>
      <c r="D2" s="599"/>
      <c r="E2" s="599"/>
      <c r="F2" s="599"/>
      <c r="G2" s="599"/>
      <c r="H2" s="599"/>
      <c r="I2" s="599"/>
      <c r="J2" s="599"/>
      <c r="K2" s="599"/>
    </row>
    <row r="3" spans="1:13" ht="24" customHeight="1" x14ac:dyDescent="0.25">
      <c r="B3" s="599" t="s">
        <v>538</v>
      </c>
      <c r="C3" s="599"/>
      <c r="D3" s="599"/>
      <c r="E3" s="599"/>
      <c r="F3" s="599"/>
      <c r="G3" s="599"/>
      <c r="H3" s="599"/>
      <c r="I3" s="599"/>
      <c r="J3" s="599"/>
      <c r="K3" s="599"/>
    </row>
    <row r="4" spans="1:13" ht="33.75" customHeight="1" x14ac:dyDescent="0.25">
      <c r="B4" s="737" t="s">
        <v>482</v>
      </c>
      <c r="C4" s="737"/>
      <c r="D4" s="737"/>
      <c r="E4" s="737"/>
      <c r="F4" s="737"/>
      <c r="G4" s="737"/>
      <c r="H4" s="737"/>
      <c r="I4" s="737"/>
      <c r="J4" s="737"/>
      <c r="K4" s="737"/>
    </row>
    <row r="5" spans="1:13" ht="10.5" customHeight="1" x14ac:dyDescent="0.25">
      <c r="B5" s="291"/>
      <c r="C5" s="291"/>
      <c r="D5" s="291"/>
      <c r="E5" s="291"/>
      <c r="F5" s="291"/>
      <c r="G5" s="291"/>
      <c r="H5" s="291"/>
      <c r="I5" s="291"/>
    </row>
    <row r="6" spans="1:13" ht="30" customHeight="1" x14ac:dyDescent="0.25">
      <c r="A6" s="83"/>
      <c r="B6" s="639" t="s">
        <v>112</v>
      </c>
      <c r="C6" s="640"/>
      <c r="D6" s="640"/>
      <c r="E6" s="640"/>
      <c r="F6" s="640"/>
      <c r="G6" s="640"/>
      <c r="H6" s="640"/>
      <c r="I6" s="640"/>
      <c r="J6" s="640"/>
      <c r="K6" s="640"/>
      <c r="L6" s="641"/>
      <c r="M6" t="s">
        <v>15</v>
      </c>
    </row>
    <row r="7" spans="1:13" ht="30" customHeight="1" thickBot="1" x14ac:dyDescent="0.3">
      <c r="B7" s="591" t="s">
        <v>37</v>
      </c>
      <c r="C7" s="592">
        <v>2015</v>
      </c>
      <c r="D7" s="593">
        <v>2016</v>
      </c>
      <c r="E7" s="593">
        <v>2017</v>
      </c>
      <c r="F7" s="594">
        <v>2018</v>
      </c>
      <c r="G7" s="590">
        <v>2019</v>
      </c>
      <c r="H7" s="590">
        <v>2020</v>
      </c>
      <c r="I7" s="590">
        <v>2021</v>
      </c>
      <c r="J7" s="590">
        <v>2022</v>
      </c>
      <c r="K7" s="590">
        <v>2023</v>
      </c>
      <c r="L7" s="590">
        <v>2024</v>
      </c>
    </row>
    <row r="8" spans="1:13" ht="30" customHeight="1" x14ac:dyDescent="0.25">
      <c r="B8" s="200" t="s">
        <v>5</v>
      </c>
      <c r="C8" s="202">
        <v>0</v>
      </c>
      <c r="D8" s="188">
        <v>2</v>
      </c>
      <c r="E8" s="188">
        <v>3</v>
      </c>
      <c r="F8" s="202">
        <v>15</v>
      </c>
      <c r="G8" s="202">
        <v>10</v>
      </c>
      <c r="H8" s="202">
        <v>4</v>
      </c>
      <c r="I8" s="202">
        <v>10</v>
      </c>
      <c r="J8" s="202">
        <v>7</v>
      </c>
      <c r="K8" s="202">
        <v>6</v>
      </c>
      <c r="L8" s="202">
        <v>8</v>
      </c>
    </row>
    <row r="9" spans="1:13" ht="30" customHeight="1" x14ac:dyDescent="0.25">
      <c r="B9" s="174" t="s">
        <v>2</v>
      </c>
      <c r="C9" s="13">
        <v>5</v>
      </c>
      <c r="D9" s="206">
        <v>9</v>
      </c>
      <c r="E9" s="206">
        <v>13</v>
      </c>
      <c r="F9" s="13">
        <v>22</v>
      </c>
      <c r="G9" s="13">
        <v>30</v>
      </c>
      <c r="H9" s="13">
        <v>21</v>
      </c>
      <c r="I9" s="13">
        <v>31</v>
      </c>
      <c r="J9" s="13">
        <v>32</v>
      </c>
      <c r="K9" s="13">
        <v>47</v>
      </c>
      <c r="L9" s="13">
        <v>35</v>
      </c>
    </row>
    <row r="10" spans="1:13" ht="30" customHeight="1" thickBot="1" x14ac:dyDescent="0.3">
      <c r="B10" s="219" t="s">
        <v>3</v>
      </c>
      <c r="C10" s="220">
        <v>4</v>
      </c>
      <c r="D10" s="321">
        <v>4</v>
      </c>
      <c r="E10" s="321">
        <v>9</v>
      </c>
      <c r="F10" s="220">
        <v>16</v>
      </c>
      <c r="G10" s="220">
        <v>17</v>
      </c>
      <c r="H10" s="220">
        <v>11</v>
      </c>
      <c r="I10" s="220">
        <v>21</v>
      </c>
      <c r="J10" s="220">
        <v>35</v>
      </c>
      <c r="K10" s="220">
        <v>36</v>
      </c>
      <c r="L10" s="220">
        <v>21</v>
      </c>
    </row>
    <row r="11" spans="1:13" ht="30" customHeight="1" thickBot="1" x14ac:dyDescent="0.3">
      <c r="B11" s="323" t="s">
        <v>1</v>
      </c>
      <c r="C11" s="324">
        <f t="shared" ref="C11:G11" si="0">SUM(C8:C10)</f>
        <v>9</v>
      </c>
      <c r="D11" s="324">
        <f t="shared" si="0"/>
        <v>15</v>
      </c>
      <c r="E11" s="324">
        <f t="shared" si="0"/>
        <v>25</v>
      </c>
      <c r="F11" s="324">
        <f t="shared" si="0"/>
        <v>53</v>
      </c>
      <c r="G11" s="324">
        <f t="shared" si="0"/>
        <v>57</v>
      </c>
      <c r="H11" s="324">
        <f t="shared" ref="H11" si="1">SUM(H8:H10)</f>
        <v>36</v>
      </c>
      <c r="I11" s="324">
        <v>62</v>
      </c>
      <c r="J11" s="324">
        <v>74</v>
      </c>
      <c r="K11" s="324">
        <v>89</v>
      </c>
      <c r="L11" s="324">
        <v>64</v>
      </c>
    </row>
    <row r="12" spans="1:13" ht="30" customHeight="1" thickTop="1" x14ac:dyDescent="0.25">
      <c r="B12" s="202" t="s">
        <v>305</v>
      </c>
      <c r="C12" s="221">
        <v>138</v>
      </c>
      <c r="D12" s="222">
        <v>146</v>
      </c>
      <c r="E12" s="222">
        <v>208</v>
      </c>
      <c r="F12" s="223" t="s">
        <v>41</v>
      </c>
      <c r="G12" s="224">
        <v>240</v>
      </c>
      <c r="H12" s="224">
        <v>169</v>
      </c>
      <c r="I12" s="224">
        <v>208</v>
      </c>
      <c r="J12" s="224">
        <v>240</v>
      </c>
      <c r="K12" s="224">
        <v>299</v>
      </c>
      <c r="L12" s="224">
        <v>293</v>
      </c>
    </row>
    <row r="13" spans="1:13" ht="30" customHeight="1" x14ac:dyDescent="0.25">
      <c r="B13" s="13" t="s">
        <v>18</v>
      </c>
      <c r="C13" s="97">
        <f t="shared" ref="C13:G13" si="2">C11/C12</f>
        <v>6.5217391304347824E-2</v>
      </c>
      <c r="D13" s="97">
        <f t="shared" si="2"/>
        <v>0.10273972602739725</v>
      </c>
      <c r="E13" s="97">
        <f t="shared" si="2"/>
        <v>0.1201923076923077</v>
      </c>
      <c r="F13" s="97">
        <f t="shared" si="2"/>
        <v>0.24090909090909091</v>
      </c>
      <c r="G13" s="14">
        <f t="shared" si="2"/>
        <v>0.23749999999999999</v>
      </c>
      <c r="H13" s="14">
        <f t="shared" ref="H13" si="3">H11/H12</f>
        <v>0.21301775147928995</v>
      </c>
      <c r="I13" s="14">
        <f t="shared" ref="I13:J13" si="4">I11/I12</f>
        <v>0.29807692307692307</v>
      </c>
      <c r="J13" s="14">
        <f t="shared" si="4"/>
        <v>0.30833333333333335</v>
      </c>
      <c r="K13" s="14">
        <f t="shared" ref="K13:L13" si="5">K11/K12</f>
        <v>0.2976588628762542</v>
      </c>
      <c r="L13" s="14">
        <f t="shared" si="5"/>
        <v>0.21843003412969283</v>
      </c>
    </row>
    <row r="14" spans="1:13" ht="30" customHeight="1" x14ac:dyDescent="0.25">
      <c r="B14" s="81" t="s">
        <v>51</v>
      </c>
    </row>
  </sheetData>
  <mergeCells count="4">
    <mergeCell ref="B4:K4"/>
    <mergeCell ref="B3:K3"/>
    <mergeCell ref="B2:K2"/>
    <mergeCell ref="B6:L6"/>
  </mergeCells>
  <pageMargins left="0.7" right="0.7" top="0.75" bottom="0.75" header="0.3" footer="0.3"/>
  <pageSetup paperSize="9" orientation="portrait" r:id="rId1"/>
  <ignoredErrors>
    <ignoredError sqref="C11:H11" formulaRange="1"/>
    <ignoredError sqref="F12" numberStoredAsText="1"/>
  </ignoredErrors>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B1:N14"/>
  <sheetViews>
    <sheetView showGridLines="0" workbookViewId="0">
      <selection activeCell="M20" sqref="M20"/>
    </sheetView>
  </sheetViews>
  <sheetFormatPr defaultRowHeight="15" x14ac:dyDescent="0.25"/>
  <cols>
    <col min="1" max="1" width="10.85546875" customWidth="1"/>
    <col min="2" max="2" width="32.140625" customWidth="1"/>
  </cols>
  <sheetData>
    <row r="1" spans="2:14" ht="15.75" customHeight="1" x14ac:dyDescent="0.25">
      <c r="B1" s="81"/>
    </row>
    <row r="2" spans="2:14" ht="21" customHeight="1" x14ac:dyDescent="0.25">
      <c r="B2" s="599" t="s">
        <v>477</v>
      </c>
      <c r="C2" s="599"/>
      <c r="D2" s="599"/>
      <c r="E2" s="599"/>
      <c r="F2" s="599"/>
      <c r="G2" s="599"/>
      <c r="H2" s="599"/>
      <c r="I2" s="599"/>
      <c r="J2" s="599"/>
      <c r="K2" s="599"/>
    </row>
    <row r="3" spans="2:14" ht="26.25" customHeight="1" x14ac:dyDescent="0.25">
      <c r="B3" s="599" t="s">
        <v>538</v>
      </c>
      <c r="C3" s="599"/>
      <c r="D3" s="599"/>
      <c r="E3" s="599"/>
      <c r="F3" s="599"/>
      <c r="G3" s="599"/>
      <c r="H3" s="599"/>
      <c r="I3" s="599"/>
      <c r="J3" s="599"/>
      <c r="K3" s="599"/>
    </row>
    <row r="4" spans="2:14" ht="37.5" customHeight="1" x14ac:dyDescent="0.25">
      <c r="B4" s="737" t="s">
        <v>483</v>
      </c>
      <c r="C4" s="737"/>
      <c r="D4" s="737"/>
      <c r="E4" s="737"/>
      <c r="F4" s="737"/>
      <c r="G4" s="737"/>
      <c r="H4" s="737"/>
      <c r="I4" s="737"/>
      <c r="J4" s="737"/>
      <c r="K4" s="737"/>
    </row>
    <row r="5" spans="2:14" ht="9.75" customHeight="1" x14ac:dyDescent="0.25">
      <c r="B5" s="291"/>
      <c r="C5" s="291"/>
      <c r="D5" s="291"/>
      <c r="E5" s="291"/>
      <c r="F5" s="291"/>
      <c r="G5" s="291"/>
    </row>
    <row r="6" spans="2:14" ht="30" customHeight="1" x14ac:dyDescent="0.25">
      <c r="B6" s="639" t="s">
        <v>112</v>
      </c>
      <c r="C6" s="640"/>
      <c r="D6" s="640"/>
      <c r="E6" s="640"/>
      <c r="F6" s="640"/>
      <c r="G6" s="640"/>
      <c r="H6" s="640"/>
      <c r="I6" s="640"/>
      <c r="J6" s="640"/>
      <c r="K6" s="640"/>
      <c r="L6" s="641"/>
      <c r="N6" t="s">
        <v>15</v>
      </c>
    </row>
    <row r="7" spans="2:14" ht="30" customHeight="1" thickBot="1" x14ac:dyDescent="0.3">
      <c r="B7" s="591" t="s">
        <v>36</v>
      </c>
      <c r="C7" s="592">
        <v>2015</v>
      </c>
      <c r="D7" s="593">
        <v>2016</v>
      </c>
      <c r="E7" s="593">
        <v>2017</v>
      </c>
      <c r="F7" s="594">
        <v>2018</v>
      </c>
      <c r="G7" s="590">
        <v>2019</v>
      </c>
      <c r="H7" s="590">
        <v>2020</v>
      </c>
      <c r="I7" s="590">
        <v>2021</v>
      </c>
      <c r="J7" s="590">
        <v>2022</v>
      </c>
      <c r="K7" s="590">
        <v>2023</v>
      </c>
      <c r="L7" s="590">
        <v>2024</v>
      </c>
    </row>
    <row r="8" spans="2:14" ht="30" customHeight="1" x14ac:dyDescent="0.25">
      <c r="B8" s="200" t="s">
        <v>0</v>
      </c>
      <c r="C8" s="202">
        <v>2</v>
      </c>
      <c r="D8" s="188">
        <v>5</v>
      </c>
      <c r="E8" s="188">
        <v>7</v>
      </c>
      <c r="F8" s="202">
        <v>25</v>
      </c>
      <c r="G8" s="202">
        <v>23</v>
      </c>
      <c r="H8" s="202">
        <v>9</v>
      </c>
      <c r="I8" s="202">
        <v>18</v>
      </c>
      <c r="J8" s="202">
        <v>14</v>
      </c>
      <c r="K8" s="202">
        <v>23</v>
      </c>
      <c r="L8" s="202">
        <v>8</v>
      </c>
    </row>
    <row r="9" spans="2:14" ht="30" customHeight="1" x14ac:dyDescent="0.25">
      <c r="B9" s="174" t="s">
        <v>52</v>
      </c>
      <c r="C9" s="13">
        <v>0</v>
      </c>
      <c r="D9" s="206">
        <v>0</v>
      </c>
      <c r="E9" s="206">
        <v>3</v>
      </c>
      <c r="F9" s="13">
        <v>6</v>
      </c>
      <c r="G9" s="13">
        <v>15</v>
      </c>
      <c r="H9" s="13">
        <v>5</v>
      </c>
      <c r="I9" s="13">
        <v>10</v>
      </c>
      <c r="J9" s="13">
        <v>25</v>
      </c>
      <c r="K9" s="13">
        <v>13</v>
      </c>
      <c r="L9" s="13">
        <v>48</v>
      </c>
    </row>
    <row r="10" spans="2:14" ht="30" customHeight="1" thickBot="1" x14ac:dyDescent="0.3">
      <c r="B10" s="219" t="s">
        <v>53</v>
      </c>
      <c r="C10" s="220">
        <v>7</v>
      </c>
      <c r="D10" s="321">
        <v>10</v>
      </c>
      <c r="E10" s="321">
        <v>15</v>
      </c>
      <c r="F10" s="220">
        <v>22</v>
      </c>
      <c r="G10" s="220">
        <v>19</v>
      </c>
      <c r="H10" s="220">
        <v>22</v>
      </c>
      <c r="I10" s="220">
        <v>34</v>
      </c>
      <c r="J10" s="220">
        <v>35</v>
      </c>
      <c r="K10" s="220">
        <v>53</v>
      </c>
      <c r="L10" s="220">
        <v>8</v>
      </c>
    </row>
    <row r="11" spans="2:14" ht="30" customHeight="1" thickBot="1" x14ac:dyDescent="0.3">
      <c r="B11" s="323" t="s">
        <v>1</v>
      </c>
      <c r="C11" s="324">
        <f t="shared" ref="C11:G11" si="0">SUM(C8:C10)</f>
        <v>9</v>
      </c>
      <c r="D11" s="324">
        <f t="shared" si="0"/>
        <v>15</v>
      </c>
      <c r="E11" s="324">
        <f t="shared" si="0"/>
        <v>25</v>
      </c>
      <c r="F11" s="324">
        <f t="shared" si="0"/>
        <v>53</v>
      </c>
      <c r="G11" s="324">
        <f t="shared" si="0"/>
        <v>57</v>
      </c>
      <c r="H11" s="324">
        <f t="shared" ref="H11" si="1">SUM(H8:H10)</f>
        <v>36</v>
      </c>
      <c r="I11" s="324">
        <v>62</v>
      </c>
      <c r="J11" s="324">
        <v>74</v>
      </c>
      <c r="K11" s="324">
        <v>89</v>
      </c>
      <c r="L11" s="324">
        <v>64</v>
      </c>
    </row>
    <row r="12" spans="2:14" ht="30" customHeight="1" thickTop="1" x14ac:dyDescent="0.25">
      <c r="B12" s="202" t="s">
        <v>305</v>
      </c>
      <c r="C12" s="221">
        <v>138</v>
      </c>
      <c r="D12" s="222">
        <v>146</v>
      </c>
      <c r="E12" s="222">
        <v>208</v>
      </c>
      <c r="F12" s="223" t="s">
        <v>41</v>
      </c>
      <c r="G12" s="224">
        <v>240</v>
      </c>
      <c r="H12" s="224">
        <v>169</v>
      </c>
      <c r="I12" s="224">
        <v>208</v>
      </c>
      <c r="J12" s="224">
        <v>240</v>
      </c>
      <c r="K12" s="224">
        <v>299</v>
      </c>
      <c r="L12" s="224">
        <v>293</v>
      </c>
    </row>
    <row r="13" spans="2:14" ht="30" customHeight="1" x14ac:dyDescent="0.25">
      <c r="B13" s="13" t="s">
        <v>18</v>
      </c>
      <c r="C13" s="97">
        <f t="shared" ref="C13:G13" si="2">C11/C12</f>
        <v>6.5217391304347824E-2</v>
      </c>
      <c r="D13" s="97">
        <f t="shared" si="2"/>
        <v>0.10273972602739725</v>
      </c>
      <c r="E13" s="97">
        <f t="shared" si="2"/>
        <v>0.1201923076923077</v>
      </c>
      <c r="F13" s="97">
        <f t="shared" si="2"/>
        <v>0.24090909090909091</v>
      </c>
      <c r="G13" s="14">
        <f t="shared" si="2"/>
        <v>0.23749999999999999</v>
      </c>
      <c r="H13" s="14">
        <f t="shared" ref="H13" si="3">H11/H12</f>
        <v>0.21301775147928995</v>
      </c>
      <c r="I13" s="14">
        <f t="shared" ref="I13:J13" si="4">I11/I12</f>
        <v>0.29807692307692307</v>
      </c>
      <c r="J13" s="14">
        <f t="shared" si="4"/>
        <v>0.30833333333333335</v>
      </c>
      <c r="K13" s="14">
        <f t="shared" ref="K13:L13" si="5">K11/K12</f>
        <v>0.2976588628762542</v>
      </c>
      <c r="L13" s="14">
        <f t="shared" si="5"/>
        <v>0.21843003412969283</v>
      </c>
    </row>
    <row r="14" spans="2:14" ht="30" customHeight="1" x14ac:dyDescent="0.25">
      <c r="B14" s="81" t="s">
        <v>51</v>
      </c>
    </row>
  </sheetData>
  <mergeCells count="4">
    <mergeCell ref="B4:K4"/>
    <mergeCell ref="B3:K3"/>
    <mergeCell ref="B2:K2"/>
    <mergeCell ref="B6:L6"/>
  </mergeCells>
  <pageMargins left="0.7" right="0.7" top="0.75" bottom="0.75" header="0.3" footer="0.3"/>
  <ignoredErrors>
    <ignoredError sqref="C11:H11" formulaRange="1"/>
    <ignoredError sqref="F12" numberStoredAsText="1"/>
  </ignoredErrors>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L14"/>
  <sheetViews>
    <sheetView showGridLines="0" workbookViewId="0">
      <selection activeCell="R17" sqref="R17"/>
    </sheetView>
  </sheetViews>
  <sheetFormatPr defaultRowHeight="15" x14ac:dyDescent="0.25"/>
  <cols>
    <col min="1" max="1" width="11.28515625" customWidth="1"/>
    <col min="2" max="2" width="32.28515625" customWidth="1"/>
    <col min="8" max="9" width="9.85546875" customWidth="1"/>
  </cols>
  <sheetData>
    <row r="1" spans="1:12" ht="22.5" customHeight="1" x14ac:dyDescent="0.25">
      <c r="B1" s="81"/>
    </row>
    <row r="2" spans="1:12" ht="21" customHeight="1" x14ac:dyDescent="0.25">
      <c r="B2" s="599" t="s">
        <v>484</v>
      </c>
      <c r="C2" s="599"/>
      <c r="D2" s="599"/>
      <c r="E2" s="599"/>
      <c r="F2" s="599"/>
      <c r="G2" s="599"/>
      <c r="H2" s="599"/>
      <c r="I2" s="599"/>
      <c r="J2" s="599"/>
      <c r="K2" s="599"/>
    </row>
    <row r="3" spans="1:12" ht="20.25" customHeight="1" x14ac:dyDescent="0.25">
      <c r="B3" s="599" t="s">
        <v>539</v>
      </c>
      <c r="C3" s="599"/>
      <c r="D3" s="599"/>
      <c r="E3" s="599"/>
      <c r="F3" s="599"/>
      <c r="G3" s="599"/>
      <c r="H3" s="599"/>
      <c r="I3" s="599"/>
      <c r="J3" s="599"/>
      <c r="K3" s="599"/>
    </row>
    <row r="4" spans="1:12" ht="38.25" customHeight="1" x14ac:dyDescent="0.25">
      <c r="B4" s="737" t="s">
        <v>485</v>
      </c>
      <c r="C4" s="737"/>
      <c r="D4" s="737"/>
      <c r="E4" s="737"/>
      <c r="F4" s="737"/>
      <c r="G4" s="737"/>
      <c r="H4" s="737"/>
      <c r="I4" s="737"/>
      <c r="J4" s="737"/>
      <c r="K4" s="737"/>
    </row>
    <row r="5" spans="1:12" ht="11.25" customHeight="1" x14ac:dyDescent="0.25">
      <c r="B5" s="328"/>
      <c r="C5" s="328"/>
      <c r="D5" s="328"/>
      <c r="E5" s="328"/>
      <c r="F5" s="328"/>
      <c r="G5" s="328"/>
    </row>
    <row r="6" spans="1:12" ht="30" customHeight="1" x14ac:dyDescent="0.25">
      <c r="A6" s="83"/>
      <c r="B6" s="639" t="s">
        <v>116</v>
      </c>
      <c r="C6" s="640"/>
      <c r="D6" s="640"/>
      <c r="E6" s="640"/>
      <c r="F6" s="640"/>
      <c r="G6" s="640"/>
      <c r="H6" s="640"/>
      <c r="I6" s="640"/>
      <c r="J6" s="640"/>
      <c r="K6" s="640"/>
      <c r="L6" s="641"/>
    </row>
    <row r="7" spans="1:12" ht="30" customHeight="1" thickBot="1" x14ac:dyDescent="0.3">
      <c r="B7" s="591" t="s">
        <v>37</v>
      </c>
      <c r="C7" s="592">
        <v>2015</v>
      </c>
      <c r="D7" s="593">
        <v>2016</v>
      </c>
      <c r="E7" s="593">
        <v>2017</v>
      </c>
      <c r="F7" s="594">
        <v>2018</v>
      </c>
      <c r="G7" s="590">
        <v>2019</v>
      </c>
      <c r="H7" s="590">
        <v>2020</v>
      </c>
      <c r="I7" s="590">
        <v>2021</v>
      </c>
      <c r="J7" s="590">
        <v>2022</v>
      </c>
      <c r="K7" s="590">
        <v>2023</v>
      </c>
      <c r="L7" s="590">
        <v>2024</v>
      </c>
    </row>
    <row r="8" spans="1:12" ht="30" customHeight="1" x14ac:dyDescent="0.25">
      <c r="B8" s="200" t="s">
        <v>5</v>
      </c>
      <c r="C8" s="202">
        <v>1</v>
      </c>
      <c r="D8" s="188">
        <v>9</v>
      </c>
      <c r="E8" s="188">
        <v>12</v>
      </c>
      <c r="F8" s="202">
        <v>16</v>
      </c>
      <c r="G8" s="202">
        <v>11</v>
      </c>
      <c r="H8" s="202">
        <v>5</v>
      </c>
      <c r="I8" s="202">
        <v>11</v>
      </c>
      <c r="J8" s="202">
        <v>15</v>
      </c>
      <c r="K8" s="202">
        <v>6</v>
      </c>
      <c r="L8" s="202">
        <v>13</v>
      </c>
    </row>
    <row r="9" spans="1:12" ht="30" customHeight="1" x14ac:dyDescent="0.25">
      <c r="B9" s="174" t="s">
        <v>2</v>
      </c>
      <c r="C9" s="13">
        <v>10</v>
      </c>
      <c r="D9" s="206">
        <v>23</v>
      </c>
      <c r="E9" s="206">
        <v>20</v>
      </c>
      <c r="F9" s="180">
        <v>29</v>
      </c>
      <c r="G9" s="13">
        <v>32</v>
      </c>
      <c r="H9" s="13">
        <v>34</v>
      </c>
      <c r="I9" s="13">
        <v>37</v>
      </c>
      <c r="J9" s="13">
        <v>37</v>
      </c>
      <c r="K9" s="13">
        <v>54</v>
      </c>
      <c r="L9" s="13">
        <v>60</v>
      </c>
    </row>
    <row r="10" spans="1:12" ht="30" customHeight="1" thickBot="1" x14ac:dyDescent="0.3">
      <c r="B10" s="219" t="s">
        <v>3</v>
      </c>
      <c r="C10" s="220">
        <v>17</v>
      </c>
      <c r="D10" s="321">
        <v>15</v>
      </c>
      <c r="E10" s="321">
        <v>23</v>
      </c>
      <c r="F10" s="220">
        <v>37</v>
      </c>
      <c r="G10" s="220">
        <v>39</v>
      </c>
      <c r="H10" s="220">
        <v>23</v>
      </c>
      <c r="I10" s="220">
        <v>30</v>
      </c>
      <c r="J10" s="220">
        <v>34</v>
      </c>
      <c r="K10" s="220">
        <v>41</v>
      </c>
      <c r="L10" s="220">
        <v>33</v>
      </c>
    </row>
    <row r="11" spans="1:12" ht="30" customHeight="1" thickBot="1" x14ac:dyDescent="0.3">
      <c r="B11" s="323" t="s">
        <v>1</v>
      </c>
      <c r="C11" s="324">
        <f t="shared" ref="C11:F11" si="0">SUM(C8:C10)</f>
        <v>28</v>
      </c>
      <c r="D11" s="324">
        <f t="shared" si="0"/>
        <v>47</v>
      </c>
      <c r="E11" s="324">
        <f t="shared" si="0"/>
        <v>55</v>
      </c>
      <c r="F11" s="324">
        <f t="shared" si="0"/>
        <v>82</v>
      </c>
      <c r="G11" s="324">
        <v>82</v>
      </c>
      <c r="H11" s="324">
        <v>62</v>
      </c>
      <c r="I11" s="324">
        <v>78</v>
      </c>
      <c r="J11" s="324">
        <v>86</v>
      </c>
      <c r="K11" s="324">
        <v>101</v>
      </c>
      <c r="L11" s="324">
        <v>106</v>
      </c>
    </row>
    <row r="12" spans="1:12" ht="30" customHeight="1" thickTop="1" x14ac:dyDescent="0.25">
      <c r="B12" s="202" t="s">
        <v>305</v>
      </c>
      <c r="C12" s="221">
        <v>138</v>
      </c>
      <c r="D12" s="222">
        <v>146</v>
      </c>
      <c r="E12" s="222">
        <v>208</v>
      </c>
      <c r="F12" s="223" t="s">
        <v>41</v>
      </c>
      <c r="G12" s="224">
        <v>240</v>
      </c>
      <c r="H12" s="224">
        <v>169</v>
      </c>
      <c r="I12" s="224">
        <v>208</v>
      </c>
      <c r="J12" s="224">
        <v>240</v>
      </c>
      <c r="K12" s="224">
        <v>299</v>
      </c>
      <c r="L12" s="224">
        <v>293</v>
      </c>
    </row>
    <row r="13" spans="1:12" ht="30" customHeight="1" x14ac:dyDescent="0.25">
      <c r="B13" s="13" t="s">
        <v>18</v>
      </c>
      <c r="C13" s="97">
        <f t="shared" ref="C13:G13" si="1">C11/C12</f>
        <v>0.20289855072463769</v>
      </c>
      <c r="D13" s="97">
        <f t="shared" si="1"/>
        <v>0.32191780821917809</v>
      </c>
      <c r="E13" s="97">
        <f t="shared" si="1"/>
        <v>0.26442307692307693</v>
      </c>
      <c r="F13" s="97">
        <f t="shared" si="1"/>
        <v>0.37272727272727274</v>
      </c>
      <c r="G13" s="14">
        <f t="shared" si="1"/>
        <v>0.34166666666666667</v>
      </c>
      <c r="H13" s="14">
        <f t="shared" ref="H13" si="2">H11/H12</f>
        <v>0.36686390532544377</v>
      </c>
      <c r="I13" s="14">
        <f t="shared" ref="I13:J13" si="3">I11/I12</f>
        <v>0.375</v>
      </c>
      <c r="J13" s="14">
        <f t="shared" si="3"/>
        <v>0.35833333333333334</v>
      </c>
      <c r="K13" s="14">
        <f t="shared" ref="K13:L13" si="4">K11/K12</f>
        <v>0.33779264214046822</v>
      </c>
      <c r="L13" s="14">
        <f t="shared" si="4"/>
        <v>0.36177474402730375</v>
      </c>
    </row>
    <row r="14" spans="1:12" ht="30" customHeight="1" x14ac:dyDescent="0.25">
      <c r="B14" s="81" t="s">
        <v>51</v>
      </c>
    </row>
  </sheetData>
  <mergeCells count="4">
    <mergeCell ref="B4:K4"/>
    <mergeCell ref="B3:K3"/>
    <mergeCell ref="B2:K2"/>
    <mergeCell ref="B6:L6"/>
  </mergeCells>
  <pageMargins left="0.7" right="0.7" top="0.75" bottom="0.75" header="0.3" footer="0.3"/>
  <ignoredErrors>
    <ignoredError sqref="C11:F11 C12:E12" formulaRange="1"/>
    <ignoredError sqref="F12" numberStoredAsText="1" formulaRange="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S135"/>
  <sheetViews>
    <sheetView showGridLines="0" topLeftCell="A7" zoomScale="70" zoomScaleNormal="70" workbookViewId="0">
      <selection activeCell="O19" sqref="O19"/>
    </sheetView>
  </sheetViews>
  <sheetFormatPr defaultRowHeight="15" x14ac:dyDescent="0.25"/>
  <cols>
    <col min="1" max="1" width="10.42578125" customWidth="1"/>
    <col min="2" max="2" width="55.28515625" customWidth="1"/>
    <col min="3" max="11" width="6.7109375" customWidth="1"/>
    <col min="12" max="12" width="6.140625" customWidth="1"/>
    <col min="13" max="13" width="12.7109375" customWidth="1"/>
    <col min="14" max="14" width="10.140625" customWidth="1"/>
    <col min="15" max="15" width="16.7109375" customWidth="1"/>
  </cols>
  <sheetData>
    <row r="1" spans="2:16" ht="8.25" customHeight="1" x14ac:dyDescent="0.25"/>
    <row r="2" spans="2:16" x14ac:dyDescent="0.25">
      <c r="B2" s="599" t="s">
        <v>644</v>
      </c>
      <c r="C2" s="599"/>
      <c r="D2" s="599"/>
      <c r="E2" s="599"/>
      <c r="F2" s="599"/>
      <c r="G2" s="599"/>
      <c r="H2" s="599"/>
      <c r="I2" s="599"/>
      <c r="J2" s="599"/>
      <c r="K2" s="599"/>
    </row>
    <row r="3" spans="2:16" ht="21" customHeight="1" x14ac:dyDescent="0.25">
      <c r="B3" s="599" t="s">
        <v>646</v>
      </c>
      <c r="C3" s="599"/>
      <c r="D3" s="599"/>
      <c r="E3" s="599"/>
      <c r="F3" s="599"/>
      <c r="G3" s="599"/>
      <c r="H3" s="599"/>
      <c r="I3" s="599"/>
      <c r="J3" s="599"/>
      <c r="K3" s="599"/>
    </row>
    <row r="4" spans="2:16" ht="18" customHeight="1" x14ac:dyDescent="0.25">
      <c r="B4" s="598" t="s">
        <v>418</v>
      </c>
      <c r="C4" s="598"/>
      <c r="D4" s="598"/>
      <c r="E4" s="598"/>
      <c r="F4" s="598"/>
      <c r="G4" s="598"/>
      <c r="H4" s="598"/>
      <c r="I4" s="598"/>
      <c r="J4" s="598"/>
      <c r="K4" s="598"/>
    </row>
    <row r="5" spans="2:16" ht="8.25" customHeight="1" x14ac:dyDescent="0.25">
      <c r="B5" s="500"/>
      <c r="C5" s="500"/>
      <c r="D5" s="500"/>
      <c r="E5" s="500"/>
      <c r="F5" s="500"/>
      <c r="G5" s="500"/>
      <c r="H5" s="500"/>
    </row>
    <row r="6" spans="2:16" ht="17.25" customHeight="1" x14ac:dyDescent="0.25">
      <c r="B6" s="515"/>
      <c r="C6" s="476"/>
      <c r="D6" s="476"/>
      <c r="E6" s="476"/>
      <c r="F6" s="476"/>
      <c r="G6" s="476"/>
      <c r="H6" s="476"/>
      <c r="I6" s="476"/>
      <c r="J6" s="476"/>
    </row>
    <row r="7" spans="2:16" ht="22.5" customHeight="1" x14ac:dyDescent="0.25">
      <c r="B7" s="628" t="s">
        <v>289</v>
      </c>
      <c r="C7" s="629"/>
      <c r="D7" s="629"/>
      <c r="E7" s="629"/>
      <c r="F7" s="629"/>
      <c r="G7" s="629"/>
      <c r="H7" s="629"/>
      <c r="I7" s="629"/>
      <c r="J7" s="629"/>
      <c r="K7" s="606" t="s">
        <v>822</v>
      </c>
      <c r="L7" s="607"/>
    </row>
    <row r="8" spans="2:16" ht="22.5" customHeight="1" thickBot="1" x14ac:dyDescent="0.3">
      <c r="B8" s="37" t="s">
        <v>136</v>
      </c>
      <c r="C8" s="24">
        <v>2015</v>
      </c>
      <c r="D8" s="24">
        <v>2016</v>
      </c>
      <c r="E8" s="24">
        <v>2017</v>
      </c>
      <c r="F8" s="24">
        <v>2018</v>
      </c>
      <c r="G8" s="24">
        <v>2019</v>
      </c>
      <c r="H8" s="24">
        <v>2020</v>
      </c>
      <c r="I8" s="24">
        <v>2021</v>
      </c>
      <c r="J8" s="24">
        <v>2022</v>
      </c>
      <c r="K8" s="255">
        <v>2023</v>
      </c>
      <c r="L8" s="255">
        <v>2024</v>
      </c>
    </row>
    <row r="9" spans="2:16" ht="22.5" customHeight="1" thickTop="1" x14ac:dyDescent="0.25">
      <c r="B9" s="320" t="s">
        <v>92</v>
      </c>
      <c r="C9" s="11" t="s">
        <v>20</v>
      </c>
      <c r="D9" s="146">
        <v>42</v>
      </c>
      <c r="E9" s="147">
        <v>64</v>
      </c>
      <c r="F9" s="146">
        <v>79</v>
      </c>
      <c r="G9" s="146">
        <v>71</v>
      </c>
      <c r="H9" s="146">
        <v>53</v>
      </c>
      <c r="I9" s="146">
        <v>73</v>
      </c>
      <c r="J9" s="146">
        <v>91</v>
      </c>
      <c r="K9" s="516">
        <v>104</v>
      </c>
      <c r="L9" s="571">
        <v>124</v>
      </c>
      <c r="M9" s="75"/>
    </row>
    <row r="10" spans="2:16" ht="22.5" customHeight="1" x14ac:dyDescent="0.25">
      <c r="B10" s="180" t="s">
        <v>93</v>
      </c>
      <c r="C10" s="9">
        <v>11</v>
      </c>
      <c r="D10" s="9">
        <v>9</v>
      </c>
      <c r="E10" s="148">
        <v>18</v>
      </c>
      <c r="F10" s="9">
        <v>21</v>
      </c>
      <c r="G10" s="9">
        <v>16</v>
      </c>
      <c r="H10" s="146">
        <v>13</v>
      </c>
      <c r="I10" s="146">
        <v>15</v>
      </c>
      <c r="J10" s="146">
        <v>15</v>
      </c>
      <c r="K10" s="9">
        <v>25</v>
      </c>
      <c r="L10" s="571">
        <v>48</v>
      </c>
      <c r="M10" s="75"/>
    </row>
    <row r="11" spans="2:16" ht="22.5" customHeight="1" x14ac:dyDescent="0.25">
      <c r="B11" s="180" t="s">
        <v>94</v>
      </c>
      <c r="C11" s="9">
        <v>49</v>
      </c>
      <c r="D11" s="9">
        <v>48</v>
      </c>
      <c r="E11" s="148">
        <v>66</v>
      </c>
      <c r="F11" s="9">
        <v>81</v>
      </c>
      <c r="G11" s="9">
        <v>71</v>
      </c>
      <c r="H11" s="146">
        <v>64</v>
      </c>
      <c r="I11" s="146">
        <v>68</v>
      </c>
      <c r="J11" s="146">
        <v>55</v>
      </c>
      <c r="K11" s="9">
        <v>84</v>
      </c>
      <c r="L11" s="571">
        <v>112</v>
      </c>
      <c r="M11" s="75"/>
    </row>
    <row r="12" spans="2:16" ht="22.5" customHeight="1" x14ac:dyDescent="0.25">
      <c r="B12" s="180" t="s">
        <v>95</v>
      </c>
      <c r="C12" s="9">
        <v>132</v>
      </c>
      <c r="D12" s="9">
        <v>128</v>
      </c>
      <c r="E12" s="148">
        <v>150</v>
      </c>
      <c r="F12" s="9">
        <v>159</v>
      </c>
      <c r="G12" s="9">
        <v>173</v>
      </c>
      <c r="H12" s="146">
        <v>116</v>
      </c>
      <c r="I12" s="146">
        <v>134</v>
      </c>
      <c r="J12" s="146">
        <v>136</v>
      </c>
      <c r="K12" s="9">
        <v>154</v>
      </c>
      <c r="L12" s="571">
        <v>205</v>
      </c>
      <c r="M12" s="75"/>
    </row>
    <row r="13" spans="2:16" ht="22.5" customHeight="1" x14ac:dyDescent="0.25">
      <c r="B13" s="180" t="s">
        <v>96</v>
      </c>
      <c r="C13" s="11" t="s">
        <v>20</v>
      </c>
      <c r="D13" s="9">
        <v>2</v>
      </c>
      <c r="E13" s="148">
        <v>5</v>
      </c>
      <c r="F13" s="9">
        <v>9</v>
      </c>
      <c r="G13" s="9">
        <v>11</v>
      </c>
      <c r="H13" s="146">
        <v>26</v>
      </c>
      <c r="I13" s="146">
        <v>52</v>
      </c>
      <c r="J13" s="146">
        <v>54</v>
      </c>
      <c r="K13" s="9">
        <v>76</v>
      </c>
      <c r="L13" s="571">
        <v>85</v>
      </c>
      <c r="M13" s="75"/>
    </row>
    <row r="14" spans="2:16" ht="22.5" customHeight="1" x14ac:dyDescent="0.25">
      <c r="B14" s="180" t="s">
        <v>97</v>
      </c>
      <c r="C14" s="9">
        <v>35</v>
      </c>
      <c r="D14" s="9">
        <v>45</v>
      </c>
      <c r="E14" s="148">
        <v>63</v>
      </c>
      <c r="F14" s="9">
        <v>90</v>
      </c>
      <c r="G14" s="9">
        <v>74</v>
      </c>
      <c r="H14" s="146">
        <v>59</v>
      </c>
      <c r="I14" s="146">
        <v>79</v>
      </c>
      <c r="J14" s="146">
        <v>75</v>
      </c>
      <c r="K14" s="9">
        <v>105</v>
      </c>
      <c r="L14" s="571">
        <v>125</v>
      </c>
      <c r="M14" s="75"/>
      <c r="P14" t="s">
        <v>15</v>
      </c>
    </row>
    <row r="15" spans="2:16" ht="22.5" customHeight="1" x14ac:dyDescent="0.25">
      <c r="B15" s="180" t="s">
        <v>98</v>
      </c>
      <c r="C15" s="9">
        <v>11</v>
      </c>
      <c r="D15" s="9">
        <v>15</v>
      </c>
      <c r="E15" s="148">
        <v>32</v>
      </c>
      <c r="F15" s="9">
        <v>49</v>
      </c>
      <c r="G15" s="9">
        <v>39</v>
      </c>
      <c r="H15" s="146">
        <v>40</v>
      </c>
      <c r="I15" s="146">
        <v>36</v>
      </c>
      <c r="J15" s="146">
        <v>39</v>
      </c>
      <c r="K15" s="9">
        <v>40</v>
      </c>
      <c r="L15" s="571">
        <v>73</v>
      </c>
      <c r="M15" s="75"/>
    </row>
    <row r="16" spans="2:16" ht="22.5" customHeight="1" x14ac:dyDescent="0.25">
      <c r="B16" s="180" t="s">
        <v>684</v>
      </c>
      <c r="C16" s="11" t="s">
        <v>20</v>
      </c>
      <c r="D16" s="11" t="s">
        <v>20</v>
      </c>
      <c r="E16" s="187" t="s">
        <v>20</v>
      </c>
      <c r="F16" s="11" t="s">
        <v>20</v>
      </c>
      <c r="G16" s="11" t="s">
        <v>20</v>
      </c>
      <c r="H16" s="574" t="s">
        <v>20</v>
      </c>
      <c r="I16" s="146">
        <v>115</v>
      </c>
      <c r="J16" s="146">
        <v>97</v>
      </c>
      <c r="K16" s="9">
        <v>183</v>
      </c>
      <c r="L16" s="571">
        <v>168</v>
      </c>
      <c r="M16" s="75"/>
    </row>
    <row r="17" spans="2:19" ht="22.5" customHeight="1" x14ac:dyDescent="0.25">
      <c r="B17" s="180" t="s">
        <v>99</v>
      </c>
      <c r="C17" s="9">
        <v>5</v>
      </c>
      <c r="D17" s="9">
        <v>12</v>
      </c>
      <c r="E17" s="148">
        <v>22</v>
      </c>
      <c r="F17" s="9">
        <v>17</v>
      </c>
      <c r="G17" s="9">
        <v>12</v>
      </c>
      <c r="H17" s="146">
        <v>18</v>
      </c>
      <c r="I17" s="146">
        <v>32</v>
      </c>
      <c r="J17" s="146">
        <v>25</v>
      </c>
      <c r="K17" s="9">
        <v>17</v>
      </c>
      <c r="L17" s="571">
        <v>25</v>
      </c>
      <c r="M17" s="75"/>
    </row>
    <row r="18" spans="2:19" ht="22.5" customHeight="1" x14ac:dyDescent="0.25">
      <c r="B18" s="180" t="s">
        <v>100</v>
      </c>
      <c r="C18" s="9">
        <v>33</v>
      </c>
      <c r="D18" s="9">
        <v>39</v>
      </c>
      <c r="E18" s="148">
        <v>62</v>
      </c>
      <c r="F18" s="9">
        <v>61</v>
      </c>
      <c r="G18" s="9">
        <v>50</v>
      </c>
      <c r="H18" s="146">
        <v>51</v>
      </c>
      <c r="I18" s="146">
        <v>64</v>
      </c>
      <c r="J18" s="146">
        <v>61</v>
      </c>
      <c r="K18" s="9">
        <v>98</v>
      </c>
      <c r="L18" s="571">
        <v>90</v>
      </c>
      <c r="M18" s="75"/>
    </row>
    <row r="19" spans="2:19" ht="22.5" customHeight="1" x14ac:dyDescent="0.25">
      <c r="B19" s="180" t="s">
        <v>331</v>
      </c>
      <c r="C19" s="9" t="s">
        <v>149</v>
      </c>
      <c r="D19" s="9">
        <v>19</v>
      </c>
      <c r="E19" s="148">
        <v>22</v>
      </c>
      <c r="F19" s="9">
        <v>15</v>
      </c>
      <c r="G19" s="9">
        <v>31</v>
      </c>
      <c r="H19" s="146">
        <v>22</v>
      </c>
      <c r="I19" s="146">
        <v>25</v>
      </c>
      <c r="J19" s="146">
        <v>37</v>
      </c>
      <c r="K19" s="9">
        <v>53</v>
      </c>
      <c r="L19" s="571">
        <v>63</v>
      </c>
      <c r="M19" s="75"/>
    </row>
    <row r="20" spans="2:19" ht="22.5" customHeight="1" x14ac:dyDescent="0.25">
      <c r="B20" s="180" t="s">
        <v>101</v>
      </c>
      <c r="C20" s="9">
        <v>17</v>
      </c>
      <c r="D20" s="9">
        <v>18</v>
      </c>
      <c r="E20" s="148">
        <v>26</v>
      </c>
      <c r="F20" s="9">
        <v>29</v>
      </c>
      <c r="G20" s="9">
        <v>23</v>
      </c>
      <c r="H20" s="146">
        <v>23</v>
      </c>
      <c r="I20" s="146">
        <v>35</v>
      </c>
      <c r="J20" s="146">
        <v>34</v>
      </c>
      <c r="K20" s="9">
        <v>48</v>
      </c>
      <c r="L20" s="571">
        <v>54</v>
      </c>
      <c r="M20" s="75"/>
    </row>
    <row r="21" spans="2:19" ht="22.5" customHeight="1" x14ac:dyDescent="0.25">
      <c r="B21" s="524" t="s">
        <v>820</v>
      </c>
      <c r="C21" s="567" t="s">
        <v>20</v>
      </c>
      <c r="D21" s="567" t="s">
        <v>20</v>
      </c>
      <c r="E21" s="567" t="s">
        <v>20</v>
      </c>
      <c r="F21" s="567" t="s">
        <v>20</v>
      </c>
      <c r="G21" s="567" t="s">
        <v>20</v>
      </c>
      <c r="H21" s="567" t="s">
        <v>20</v>
      </c>
      <c r="I21" s="567" t="s">
        <v>20</v>
      </c>
      <c r="J21" s="567" t="s">
        <v>20</v>
      </c>
      <c r="K21" s="567" t="s">
        <v>20</v>
      </c>
      <c r="L21" s="571">
        <v>72</v>
      </c>
      <c r="M21" s="75"/>
      <c r="O21" s="575"/>
    </row>
    <row r="22" spans="2:19" ht="22.5" customHeight="1" x14ac:dyDescent="0.25">
      <c r="B22" s="180" t="s">
        <v>102</v>
      </c>
      <c r="C22" s="9">
        <v>17</v>
      </c>
      <c r="D22" s="9">
        <v>25</v>
      </c>
      <c r="E22" s="148">
        <v>36</v>
      </c>
      <c r="F22" s="9">
        <v>35</v>
      </c>
      <c r="G22" s="9">
        <v>29</v>
      </c>
      <c r="H22" s="146">
        <v>20</v>
      </c>
      <c r="I22" s="146">
        <v>35</v>
      </c>
      <c r="J22" s="146">
        <v>39</v>
      </c>
      <c r="K22" s="9">
        <v>55</v>
      </c>
      <c r="L22" s="571">
        <v>53</v>
      </c>
      <c r="M22" s="75"/>
    </row>
    <row r="23" spans="2:19" ht="22.5" customHeight="1" x14ac:dyDescent="0.25">
      <c r="B23" s="180" t="s">
        <v>103</v>
      </c>
      <c r="C23" s="9">
        <v>28</v>
      </c>
      <c r="D23" s="9">
        <v>39</v>
      </c>
      <c r="E23" s="148">
        <v>50</v>
      </c>
      <c r="F23" s="9">
        <v>38</v>
      </c>
      <c r="G23" s="9">
        <v>41</v>
      </c>
      <c r="H23" s="146">
        <v>45</v>
      </c>
      <c r="I23" s="146">
        <v>58</v>
      </c>
      <c r="J23" s="146">
        <v>46</v>
      </c>
      <c r="K23" s="9">
        <v>74</v>
      </c>
      <c r="L23" s="571">
        <v>64</v>
      </c>
      <c r="M23" s="75"/>
      <c r="S23" t="s">
        <v>15</v>
      </c>
    </row>
    <row r="24" spans="2:19" ht="22.5" customHeight="1" x14ac:dyDescent="0.25">
      <c r="B24" s="524" t="s">
        <v>332</v>
      </c>
      <c r="C24" s="568" t="s">
        <v>20</v>
      </c>
      <c r="D24" s="568" t="s">
        <v>20</v>
      </c>
      <c r="E24" s="569">
        <v>6</v>
      </c>
      <c r="F24" s="534">
        <v>9</v>
      </c>
      <c r="G24" s="534">
        <v>12</v>
      </c>
      <c r="H24" s="570">
        <v>3</v>
      </c>
      <c r="I24" s="570">
        <v>6</v>
      </c>
      <c r="J24" s="570">
        <v>27</v>
      </c>
      <c r="K24" s="534">
        <v>24</v>
      </c>
      <c r="L24" s="571">
        <v>55</v>
      </c>
      <c r="M24" s="75"/>
    </row>
    <row r="25" spans="2:19" ht="22.5" customHeight="1" x14ac:dyDescent="0.25">
      <c r="B25" s="524" t="s">
        <v>104</v>
      </c>
      <c r="C25" s="534">
        <v>41</v>
      </c>
      <c r="D25" s="534">
        <v>51</v>
      </c>
      <c r="E25" s="569">
        <v>54</v>
      </c>
      <c r="F25" s="534">
        <v>72</v>
      </c>
      <c r="G25" s="534">
        <v>60</v>
      </c>
      <c r="H25" s="570">
        <v>58</v>
      </c>
      <c r="I25" s="570">
        <v>74</v>
      </c>
      <c r="J25" s="570">
        <v>69</v>
      </c>
      <c r="K25" s="534">
        <v>110</v>
      </c>
      <c r="L25" s="571">
        <v>105</v>
      </c>
      <c r="M25" s="75"/>
    </row>
    <row r="26" spans="2:19" ht="22.5" customHeight="1" x14ac:dyDescent="0.25">
      <c r="B26" s="524" t="s">
        <v>105</v>
      </c>
      <c r="C26" s="534">
        <v>50</v>
      </c>
      <c r="D26" s="534">
        <v>52</v>
      </c>
      <c r="E26" s="569">
        <v>92</v>
      </c>
      <c r="F26" s="534">
        <v>86</v>
      </c>
      <c r="G26" s="534">
        <v>74</v>
      </c>
      <c r="H26" s="570">
        <v>57</v>
      </c>
      <c r="I26" s="570">
        <v>73</v>
      </c>
      <c r="J26" s="570">
        <v>86</v>
      </c>
      <c r="K26" s="534">
        <v>101</v>
      </c>
      <c r="L26" s="571">
        <v>108</v>
      </c>
      <c r="M26" s="75"/>
    </row>
    <row r="27" spans="2:19" ht="22.5" customHeight="1" x14ac:dyDescent="0.25">
      <c r="B27" s="524" t="s">
        <v>148</v>
      </c>
      <c r="C27" s="534">
        <v>36</v>
      </c>
      <c r="D27" s="534">
        <v>41</v>
      </c>
      <c r="E27" s="569">
        <v>63</v>
      </c>
      <c r="F27" s="534">
        <v>72</v>
      </c>
      <c r="G27" s="534">
        <v>67</v>
      </c>
      <c r="H27" s="570">
        <v>59</v>
      </c>
      <c r="I27" s="570">
        <v>34</v>
      </c>
      <c r="J27" s="570">
        <v>61</v>
      </c>
      <c r="K27" s="534">
        <v>71</v>
      </c>
      <c r="L27" s="571">
        <v>48</v>
      </c>
      <c r="M27" s="75"/>
    </row>
    <row r="28" spans="2:19" ht="22.5" customHeight="1" x14ac:dyDescent="0.25">
      <c r="B28" s="524" t="s">
        <v>106</v>
      </c>
      <c r="C28" s="568" t="s">
        <v>20</v>
      </c>
      <c r="D28" s="534">
        <v>3</v>
      </c>
      <c r="E28" s="569">
        <v>15</v>
      </c>
      <c r="F28" s="534">
        <v>16</v>
      </c>
      <c r="G28" s="534">
        <v>16</v>
      </c>
      <c r="H28" s="534">
        <v>18</v>
      </c>
      <c r="I28" s="534">
        <v>79</v>
      </c>
      <c r="J28" s="534">
        <v>61</v>
      </c>
      <c r="K28" s="534">
        <v>89</v>
      </c>
      <c r="L28" s="571">
        <v>104</v>
      </c>
      <c r="M28" s="75"/>
    </row>
    <row r="29" spans="2:19" ht="22.5" customHeight="1" x14ac:dyDescent="0.25">
      <c r="B29" s="524" t="s">
        <v>759</v>
      </c>
      <c r="C29" s="568" t="s">
        <v>20</v>
      </c>
      <c r="D29" s="534">
        <v>5</v>
      </c>
      <c r="E29" s="569">
        <v>9</v>
      </c>
      <c r="F29" s="534">
        <v>8</v>
      </c>
      <c r="G29" s="534">
        <v>9</v>
      </c>
      <c r="H29" s="570">
        <v>9</v>
      </c>
      <c r="I29" s="570">
        <v>13</v>
      </c>
      <c r="J29" s="570">
        <v>6</v>
      </c>
      <c r="K29" s="534">
        <v>7</v>
      </c>
      <c r="L29" s="571">
        <v>11</v>
      </c>
      <c r="M29" s="75"/>
    </row>
    <row r="30" spans="2:19" ht="22.5" customHeight="1" x14ac:dyDescent="0.25">
      <c r="B30" s="180" t="s">
        <v>333</v>
      </c>
      <c r="C30" s="11" t="s">
        <v>20</v>
      </c>
      <c r="D30" s="9">
        <v>64</v>
      </c>
      <c r="E30" s="148">
        <v>57</v>
      </c>
      <c r="F30" s="9">
        <v>81</v>
      </c>
      <c r="G30" s="9">
        <v>76</v>
      </c>
      <c r="H30" s="146">
        <v>59</v>
      </c>
      <c r="I30" s="146">
        <v>82</v>
      </c>
      <c r="J30" s="146">
        <v>71</v>
      </c>
      <c r="K30" s="9">
        <v>95</v>
      </c>
      <c r="L30" s="571">
        <v>95</v>
      </c>
      <c r="M30" s="75"/>
    </row>
    <row r="31" spans="2:19" ht="22.5" customHeight="1" x14ac:dyDescent="0.25">
      <c r="B31" s="180" t="s">
        <v>107</v>
      </c>
      <c r="C31" s="9">
        <v>50</v>
      </c>
      <c r="D31" s="9">
        <v>52</v>
      </c>
      <c r="E31" s="148">
        <v>73</v>
      </c>
      <c r="F31" s="9">
        <v>85</v>
      </c>
      <c r="G31" s="9">
        <v>77</v>
      </c>
      <c r="H31" s="146">
        <v>82</v>
      </c>
      <c r="I31" s="146">
        <v>83</v>
      </c>
      <c r="J31" s="146">
        <v>106</v>
      </c>
      <c r="K31" s="9">
        <v>138</v>
      </c>
      <c r="L31" s="571">
        <v>129</v>
      </c>
      <c r="M31" s="75"/>
    </row>
    <row r="32" spans="2:19" ht="22.5" customHeight="1" x14ac:dyDescent="0.25">
      <c r="B32" s="180" t="s">
        <v>108</v>
      </c>
      <c r="C32" s="9">
        <v>47</v>
      </c>
      <c r="D32" s="9">
        <v>49</v>
      </c>
      <c r="E32" s="148">
        <v>77</v>
      </c>
      <c r="F32" s="9">
        <v>79</v>
      </c>
      <c r="G32" s="9">
        <v>86</v>
      </c>
      <c r="H32" s="146">
        <v>64</v>
      </c>
      <c r="I32" s="146">
        <v>71</v>
      </c>
      <c r="J32" s="146">
        <v>64</v>
      </c>
      <c r="K32" s="9">
        <v>97</v>
      </c>
      <c r="L32" s="571">
        <v>110</v>
      </c>
      <c r="M32" s="75"/>
    </row>
    <row r="33" spans="2:15" ht="22.5" customHeight="1" x14ac:dyDescent="0.25">
      <c r="B33" s="180" t="s">
        <v>109</v>
      </c>
      <c r="C33" s="9">
        <v>52</v>
      </c>
      <c r="D33" s="9">
        <v>60</v>
      </c>
      <c r="E33" s="148">
        <v>81</v>
      </c>
      <c r="F33" s="9">
        <v>91</v>
      </c>
      <c r="G33" s="9">
        <v>94</v>
      </c>
      <c r="H33" s="146">
        <v>83</v>
      </c>
      <c r="I33" s="146">
        <v>81</v>
      </c>
      <c r="J33" s="146">
        <v>79</v>
      </c>
      <c r="K33" s="9">
        <v>110</v>
      </c>
      <c r="L33" s="571">
        <v>119</v>
      </c>
      <c r="M33" s="75"/>
    </row>
    <row r="34" spans="2:15" ht="22.5" customHeight="1" x14ac:dyDescent="0.25">
      <c r="B34" s="180" t="s">
        <v>110</v>
      </c>
      <c r="C34" s="9">
        <v>36</v>
      </c>
      <c r="D34" s="9">
        <v>50</v>
      </c>
      <c r="E34" s="148">
        <v>65</v>
      </c>
      <c r="F34" s="9">
        <v>77</v>
      </c>
      <c r="G34" s="9">
        <v>77</v>
      </c>
      <c r="H34" s="146">
        <v>69</v>
      </c>
      <c r="I34" s="146">
        <v>81</v>
      </c>
      <c r="J34" s="146">
        <v>84</v>
      </c>
      <c r="K34" s="9">
        <v>92</v>
      </c>
      <c r="L34" s="571">
        <v>109</v>
      </c>
      <c r="M34" s="75"/>
    </row>
    <row r="35" spans="2:15" ht="22.5" customHeight="1" x14ac:dyDescent="0.25">
      <c r="B35" s="180" t="s">
        <v>111</v>
      </c>
      <c r="C35" s="11" t="s">
        <v>20</v>
      </c>
      <c r="D35" s="9">
        <v>19</v>
      </c>
      <c r="E35" s="148">
        <v>8</v>
      </c>
      <c r="F35" s="9">
        <v>17</v>
      </c>
      <c r="G35" s="9">
        <v>21</v>
      </c>
      <c r="H35" s="146">
        <v>9</v>
      </c>
      <c r="I35" s="146">
        <v>19</v>
      </c>
      <c r="J35" s="146">
        <v>19</v>
      </c>
      <c r="K35" s="9">
        <v>24</v>
      </c>
      <c r="L35" s="571">
        <v>15</v>
      </c>
      <c r="M35" s="75"/>
    </row>
    <row r="36" spans="2:15" ht="22.5" customHeight="1" x14ac:dyDescent="0.25">
      <c r="B36" s="180" t="s">
        <v>112</v>
      </c>
      <c r="C36" s="9">
        <v>9</v>
      </c>
      <c r="D36" s="9">
        <v>15</v>
      </c>
      <c r="E36" s="148">
        <v>25</v>
      </c>
      <c r="F36" s="9">
        <v>53</v>
      </c>
      <c r="G36" s="9">
        <v>57</v>
      </c>
      <c r="H36" s="146">
        <v>36</v>
      </c>
      <c r="I36" s="146">
        <v>62</v>
      </c>
      <c r="J36" s="146">
        <v>74</v>
      </c>
      <c r="K36" s="9">
        <v>89</v>
      </c>
      <c r="L36" s="571">
        <v>64</v>
      </c>
      <c r="M36" s="75"/>
    </row>
    <row r="37" spans="2:15" ht="22.5" customHeight="1" x14ac:dyDescent="0.25">
      <c r="B37" s="180" t="s">
        <v>113</v>
      </c>
      <c r="C37" s="9">
        <v>21</v>
      </c>
      <c r="D37" s="9">
        <v>23</v>
      </c>
      <c r="E37" s="148">
        <v>40</v>
      </c>
      <c r="F37" s="9">
        <v>52</v>
      </c>
      <c r="G37" s="9">
        <v>41</v>
      </c>
      <c r="H37" s="146">
        <v>31</v>
      </c>
      <c r="I37" s="146">
        <v>53</v>
      </c>
      <c r="J37" s="146">
        <v>46</v>
      </c>
      <c r="K37" s="9">
        <v>58</v>
      </c>
      <c r="L37" s="571">
        <v>69</v>
      </c>
      <c r="M37" s="75"/>
    </row>
    <row r="38" spans="2:15" ht="22.5" customHeight="1" x14ac:dyDescent="0.25">
      <c r="B38" s="180" t="s">
        <v>114</v>
      </c>
      <c r="C38" s="9">
        <v>36</v>
      </c>
      <c r="D38" s="9">
        <v>39</v>
      </c>
      <c r="E38" s="148">
        <v>63</v>
      </c>
      <c r="F38" s="9">
        <v>66</v>
      </c>
      <c r="G38" s="9">
        <v>60</v>
      </c>
      <c r="H38" s="146">
        <v>49</v>
      </c>
      <c r="I38" s="146">
        <v>65</v>
      </c>
      <c r="J38" s="146">
        <v>54</v>
      </c>
      <c r="K38" s="9">
        <v>86</v>
      </c>
      <c r="L38" s="571">
        <v>92</v>
      </c>
      <c r="M38" s="75"/>
    </row>
    <row r="39" spans="2:15" ht="22.5" customHeight="1" x14ac:dyDescent="0.25">
      <c r="B39" s="180" t="s">
        <v>406</v>
      </c>
      <c r="C39" s="11" t="s">
        <v>20</v>
      </c>
      <c r="D39" s="11" t="s">
        <v>20</v>
      </c>
      <c r="E39" s="148">
        <v>10</v>
      </c>
      <c r="F39" s="9">
        <v>15</v>
      </c>
      <c r="G39" s="9">
        <v>10</v>
      </c>
      <c r="H39" s="146">
        <v>12</v>
      </c>
      <c r="I39" s="146">
        <v>10</v>
      </c>
      <c r="J39" s="146">
        <v>21</v>
      </c>
      <c r="K39" s="9">
        <v>17</v>
      </c>
      <c r="L39" s="571">
        <v>49</v>
      </c>
      <c r="M39" s="75"/>
    </row>
    <row r="40" spans="2:15" ht="22.5" customHeight="1" x14ac:dyDescent="0.25">
      <c r="B40" s="180" t="s">
        <v>407</v>
      </c>
      <c r="C40" s="11" t="s">
        <v>20</v>
      </c>
      <c r="D40" s="11" t="s">
        <v>20</v>
      </c>
      <c r="E40" s="148">
        <v>4</v>
      </c>
      <c r="F40" s="9">
        <v>3</v>
      </c>
      <c r="G40" s="9">
        <v>2</v>
      </c>
      <c r="H40" s="146">
        <v>1</v>
      </c>
      <c r="I40" s="146">
        <v>3</v>
      </c>
      <c r="J40" s="146">
        <v>1</v>
      </c>
      <c r="K40" s="9">
        <v>11</v>
      </c>
      <c r="L40" s="571">
        <v>2</v>
      </c>
      <c r="M40" s="75"/>
    </row>
    <row r="41" spans="2:15" ht="22.5" customHeight="1" x14ac:dyDescent="0.25">
      <c r="B41" s="180" t="s">
        <v>115</v>
      </c>
      <c r="C41" s="9">
        <v>31</v>
      </c>
      <c r="D41" s="9">
        <v>26</v>
      </c>
      <c r="E41" s="148">
        <v>50</v>
      </c>
      <c r="F41" s="9">
        <v>45</v>
      </c>
      <c r="G41" s="9">
        <v>44</v>
      </c>
      <c r="H41" s="146">
        <v>45</v>
      </c>
      <c r="I41" s="146">
        <v>55</v>
      </c>
      <c r="J41" s="146">
        <v>47</v>
      </c>
      <c r="K41" s="9">
        <v>71</v>
      </c>
      <c r="L41" s="571">
        <v>75</v>
      </c>
      <c r="M41" s="75"/>
    </row>
    <row r="42" spans="2:15" ht="22.5" customHeight="1" x14ac:dyDescent="0.25">
      <c r="B42" s="524" t="s">
        <v>819</v>
      </c>
      <c r="C42" s="567" t="s">
        <v>20</v>
      </c>
      <c r="D42" s="567" t="s">
        <v>20</v>
      </c>
      <c r="E42" s="567" t="s">
        <v>20</v>
      </c>
      <c r="F42" s="567" t="s">
        <v>20</v>
      </c>
      <c r="G42" s="567" t="s">
        <v>20</v>
      </c>
      <c r="H42" s="567" t="s">
        <v>20</v>
      </c>
      <c r="I42" s="567" t="s">
        <v>20</v>
      </c>
      <c r="J42" s="567" t="s">
        <v>20</v>
      </c>
      <c r="K42" s="567" t="s">
        <v>20</v>
      </c>
      <c r="L42" s="571">
        <v>16</v>
      </c>
      <c r="M42" s="75"/>
      <c r="O42" s="575"/>
    </row>
    <row r="43" spans="2:15" ht="22.5" customHeight="1" x14ac:dyDescent="0.25">
      <c r="B43" s="180" t="s">
        <v>116</v>
      </c>
      <c r="C43" s="9">
        <v>28</v>
      </c>
      <c r="D43" s="9">
        <v>47</v>
      </c>
      <c r="E43" s="148">
        <v>55</v>
      </c>
      <c r="F43" s="9">
        <v>82</v>
      </c>
      <c r="G43" s="9">
        <v>82</v>
      </c>
      <c r="H43" s="146">
        <v>62</v>
      </c>
      <c r="I43" s="146">
        <v>78</v>
      </c>
      <c r="J43" s="146">
        <v>86</v>
      </c>
      <c r="K43" s="9">
        <v>101</v>
      </c>
      <c r="L43" s="571">
        <v>106</v>
      </c>
      <c r="M43" s="75"/>
    </row>
    <row r="44" spans="2:15" ht="22.5" customHeight="1" x14ac:dyDescent="0.25">
      <c r="B44" s="180" t="s">
        <v>117</v>
      </c>
      <c r="C44" s="11" t="s">
        <v>20</v>
      </c>
      <c r="D44" s="11" t="s">
        <v>20</v>
      </c>
      <c r="E44" s="187" t="s">
        <v>20</v>
      </c>
      <c r="F44" s="9">
        <v>42</v>
      </c>
      <c r="G44" s="9">
        <v>52</v>
      </c>
      <c r="H44" s="188">
        <v>55</v>
      </c>
      <c r="I44" s="188">
        <v>63</v>
      </c>
      <c r="J44" s="188">
        <v>52</v>
      </c>
      <c r="K44" s="206">
        <v>72</v>
      </c>
      <c r="L44" s="572">
        <v>86</v>
      </c>
      <c r="M44" s="75"/>
    </row>
    <row r="45" spans="2:15" ht="22.5" customHeight="1" x14ac:dyDescent="0.25">
      <c r="B45" s="180" t="s">
        <v>118</v>
      </c>
      <c r="C45" s="9">
        <v>36</v>
      </c>
      <c r="D45" s="9">
        <v>38</v>
      </c>
      <c r="E45" s="148">
        <v>53</v>
      </c>
      <c r="F45" s="9">
        <v>49</v>
      </c>
      <c r="G45" s="9">
        <v>57</v>
      </c>
      <c r="H45" s="146">
        <v>47</v>
      </c>
      <c r="I45" s="146">
        <v>59</v>
      </c>
      <c r="J45" s="146">
        <v>51</v>
      </c>
      <c r="K45" s="9">
        <v>68</v>
      </c>
      <c r="L45" s="571">
        <v>74</v>
      </c>
      <c r="M45" s="75"/>
    </row>
    <row r="46" spans="2:15" ht="22.5" customHeight="1" x14ac:dyDescent="0.25">
      <c r="B46" s="180" t="s">
        <v>119</v>
      </c>
      <c r="C46" s="9">
        <v>35</v>
      </c>
      <c r="D46" s="9">
        <v>37</v>
      </c>
      <c r="E46" s="148">
        <v>70</v>
      </c>
      <c r="F46" s="9">
        <v>66</v>
      </c>
      <c r="G46" s="9">
        <v>78</v>
      </c>
      <c r="H46" s="146">
        <v>56</v>
      </c>
      <c r="I46" s="146">
        <v>65</v>
      </c>
      <c r="J46" s="146">
        <v>65</v>
      </c>
      <c r="K46" s="9">
        <v>79</v>
      </c>
      <c r="L46" s="571">
        <v>98</v>
      </c>
      <c r="M46" s="75"/>
    </row>
    <row r="47" spans="2:15" ht="22.5" customHeight="1" x14ac:dyDescent="0.25">
      <c r="B47" s="180" t="s">
        <v>818</v>
      </c>
      <c r="C47" s="11" t="s">
        <v>20</v>
      </c>
      <c r="D47" s="11" t="s">
        <v>20</v>
      </c>
      <c r="E47" s="148">
        <v>8</v>
      </c>
      <c r="F47" s="9">
        <v>44</v>
      </c>
      <c r="G47" s="9">
        <v>41</v>
      </c>
      <c r="H47" s="146">
        <v>29</v>
      </c>
      <c r="I47" s="146">
        <v>51</v>
      </c>
      <c r="J47" s="146">
        <v>53</v>
      </c>
      <c r="K47" s="9">
        <v>74</v>
      </c>
      <c r="L47" s="571">
        <v>65</v>
      </c>
      <c r="M47" s="75"/>
    </row>
    <row r="48" spans="2:15" ht="22.5" customHeight="1" x14ac:dyDescent="0.25">
      <c r="B48" s="180" t="s">
        <v>120</v>
      </c>
      <c r="C48" s="11" t="s">
        <v>20</v>
      </c>
      <c r="D48" s="11" t="s">
        <v>20</v>
      </c>
      <c r="E48" s="187" t="s">
        <v>20</v>
      </c>
      <c r="F48" s="11" t="s">
        <v>20</v>
      </c>
      <c r="G48" s="9">
        <v>35</v>
      </c>
      <c r="H48" s="188">
        <v>30</v>
      </c>
      <c r="I48" s="188">
        <v>51</v>
      </c>
      <c r="J48" s="188">
        <v>47</v>
      </c>
      <c r="K48" s="206">
        <v>46</v>
      </c>
      <c r="L48" s="572">
        <v>69</v>
      </c>
      <c r="M48" s="75"/>
    </row>
    <row r="49" spans="2:13" ht="22.5" customHeight="1" x14ac:dyDescent="0.25">
      <c r="B49" s="180" t="s">
        <v>121</v>
      </c>
      <c r="C49" s="9">
        <v>34</v>
      </c>
      <c r="D49" s="9">
        <v>23</v>
      </c>
      <c r="E49" s="148">
        <v>46</v>
      </c>
      <c r="F49" s="9">
        <v>38</v>
      </c>
      <c r="G49" s="9">
        <v>61</v>
      </c>
      <c r="H49" s="146">
        <v>40</v>
      </c>
      <c r="I49" s="146">
        <v>50</v>
      </c>
      <c r="J49" s="146">
        <v>49</v>
      </c>
      <c r="K49" s="149">
        <v>59</v>
      </c>
      <c r="L49" s="573">
        <v>56</v>
      </c>
      <c r="M49" s="75"/>
    </row>
    <row r="50" spans="2:13" ht="22.5" customHeight="1" x14ac:dyDescent="0.25">
      <c r="B50" s="524" t="s">
        <v>817</v>
      </c>
      <c r="C50" s="9">
        <v>35</v>
      </c>
      <c r="D50" s="9">
        <v>44</v>
      </c>
      <c r="E50" s="148">
        <v>56</v>
      </c>
      <c r="F50" s="9">
        <v>82</v>
      </c>
      <c r="G50" s="9">
        <v>89</v>
      </c>
      <c r="H50" s="146">
        <v>59</v>
      </c>
      <c r="I50" s="146">
        <v>74</v>
      </c>
      <c r="J50" s="146">
        <v>63</v>
      </c>
      <c r="K50" s="9">
        <v>83</v>
      </c>
      <c r="L50" s="571">
        <v>114</v>
      </c>
      <c r="M50" s="75"/>
    </row>
    <row r="51" spans="2:13" ht="22.5" customHeight="1" x14ac:dyDescent="0.25">
      <c r="B51" s="180" t="s">
        <v>334</v>
      </c>
      <c r="C51" s="9">
        <v>10</v>
      </c>
      <c r="D51" s="9">
        <v>5</v>
      </c>
      <c r="E51" s="148">
        <v>20</v>
      </c>
      <c r="F51" s="9">
        <v>19</v>
      </c>
      <c r="G51" s="9">
        <v>19</v>
      </c>
      <c r="H51" s="146">
        <v>10</v>
      </c>
      <c r="I51" s="146">
        <v>13</v>
      </c>
      <c r="J51" s="146">
        <v>10</v>
      </c>
      <c r="K51" s="9">
        <v>7</v>
      </c>
      <c r="L51" s="571">
        <v>16</v>
      </c>
      <c r="M51" s="75"/>
    </row>
    <row r="52" spans="2:13" ht="22.5" customHeight="1" x14ac:dyDescent="0.25">
      <c r="B52" s="180" t="s">
        <v>122</v>
      </c>
      <c r="C52" s="9">
        <v>133</v>
      </c>
      <c r="D52" s="9">
        <v>142</v>
      </c>
      <c r="E52" s="148">
        <v>195</v>
      </c>
      <c r="F52" s="9">
        <v>214</v>
      </c>
      <c r="G52" s="9">
        <v>226</v>
      </c>
      <c r="H52" s="146">
        <v>160</v>
      </c>
      <c r="I52" s="146">
        <v>197</v>
      </c>
      <c r="J52" s="146">
        <v>236</v>
      </c>
      <c r="K52" s="9">
        <v>296</v>
      </c>
      <c r="L52" s="571">
        <v>289</v>
      </c>
      <c r="M52" s="75"/>
    </row>
    <row r="53" spans="2:13" ht="22.5" customHeight="1" x14ac:dyDescent="0.25">
      <c r="B53" s="180" t="s">
        <v>123</v>
      </c>
      <c r="C53" s="9">
        <v>31</v>
      </c>
      <c r="D53" s="9">
        <v>45</v>
      </c>
      <c r="E53" s="148">
        <v>55</v>
      </c>
      <c r="F53" s="9">
        <v>75</v>
      </c>
      <c r="G53" s="9">
        <v>74</v>
      </c>
      <c r="H53" s="146">
        <v>53</v>
      </c>
      <c r="I53" s="146">
        <v>72</v>
      </c>
      <c r="J53" s="146">
        <v>62</v>
      </c>
      <c r="K53" s="9">
        <v>99</v>
      </c>
      <c r="L53" s="571">
        <v>117</v>
      </c>
      <c r="M53" s="75"/>
    </row>
    <row r="54" spans="2:13" ht="22.5" customHeight="1" x14ac:dyDescent="0.25">
      <c r="B54" s="180" t="s">
        <v>124</v>
      </c>
      <c r="C54" s="9">
        <v>46</v>
      </c>
      <c r="D54" s="9">
        <v>52</v>
      </c>
      <c r="E54" s="148">
        <v>80</v>
      </c>
      <c r="F54" s="9">
        <v>90</v>
      </c>
      <c r="G54" s="9">
        <v>91</v>
      </c>
      <c r="H54" s="146">
        <v>74</v>
      </c>
      <c r="I54" s="146">
        <v>96</v>
      </c>
      <c r="J54" s="146">
        <v>72</v>
      </c>
      <c r="K54" s="9">
        <v>111</v>
      </c>
      <c r="L54" s="571">
        <v>133</v>
      </c>
      <c r="M54" s="75"/>
    </row>
    <row r="55" spans="2:13" ht="22.5" customHeight="1" x14ac:dyDescent="0.25">
      <c r="B55" s="180" t="s">
        <v>125</v>
      </c>
      <c r="C55" s="9">
        <v>27</v>
      </c>
      <c r="D55" s="9">
        <v>17</v>
      </c>
      <c r="E55" s="148">
        <v>41</v>
      </c>
      <c r="F55" s="9">
        <v>37</v>
      </c>
      <c r="G55" s="9">
        <v>27</v>
      </c>
      <c r="H55" s="146">
        <v>27</v>
      </c>
      <c r="I55" s="146">
        <v>26</v>
      </c>
      <c r="J55" s="146">
        <v>27</v>
      </c>
      <c r="K55" s="9">
        <v>35</v>
      </c>
      <c r="L55" s="571">
        <v>49</v>
      </c>
      <c r="M55" s="75"/>
    </row>
    <row r="56" spans="2:13" ht="22.5" customHeight="1" x14ac:dyDescent="0.25">
      <c r="B56" s="180" t="s">
        <v>335</v>
      </c>
      <c r="C56" s="9">
        <v>25</v>
      </c>
      <c r="D56" s="9">
        <v>15</v>
      </c>
      <c r="E56" s="148">
        <v>22</v>
      </c>
      <c r="F56" s="9">
        <v>24</v>
      </c>
      <c r="G56" s="9">
        <v>21</v>
      </c>
      <c r="H56" s="146">
        <v>12</v>
      </c>
      <c r="I56" s="146">
        <v>31</v>
      </c>
      <c r="J56" s="146">
        <v>17</v>
      </c>
      <c r="K56" s="149">
        <v>19</v>
      </c>
      <c r="L56" s="573">
        <v>34</v>
      </c>
      <c r="M56" s="75"/>
    </row>
    <row r="57" spans="2:13" ht="22.5" customHeight="1" x14ac:dyDescent="0.25">
      <c r="B57" s="180" t="s">
        <v>729</v>
      </c>
      <c r="C57" s="9">
        <v>35</v>
      </c>
      <c r="D57" s="9">
        <v>35</v>
      </c>
      <c r="E57" s="148">
        <v>29</v>
      </c>
      <c r="F57" s="9">
        <v>59</v>
      </c>
      <c r="G57" s="9">
        <v>36</v>
      </c>
      <c r="H57" s="146">
        <v>34</v>
      </c>
      <c r="I57" s="146">
        <v>47</v>
      </c>
      <c r="J57" s="146">
        <v>46</v>
      </c>
      <c r="K57" s="149">
        <v>73</v>
      </c>
      <c r="L57" s="573">
        <v>83</v>
      </c>
      <c r="M57" s="75"/>
    </row>
    <row r="58" spans="2:13" ht="22.5" customHeight="1" x14ac:dyDescent="0.25">
      <c r="B58" s="180" t="s">
        <v>338</v>
      </c>
      <c r="C58" s="9">
        <v>3</v>
      </c>
      <c r="D58" s="9">
        <v>4</v>
      </c>
      <c r="E58" s="148">
        <v>5</v>
      </c>
      <c r="F58" s="9">
        <v>4</v>
      </c>
      <c r="G58" s="9">
        <v>3</v>
      </c>
      <c r="H58" s="146">
        <v>4</v>
      </c>
      <c r="I58" s="146">
        <v>7</v>
      </c>
      <c r="J58" s="146">
        <v>3</v>
      </c>
      <c r="K58" s="149">
        <v>6</v>
      </c>
      <c r="L58" s="573">
        <v>5</v>
      </c>
      <c r="M58" s="75"/>
    </row>
    <row r="59" spans="2:13" ht="22.5" customHeight="1" x14ac:dyDescent="0.25">
      <c r="B59" s="180" t="s">
        <v>336</v>
      </c>
      <c r="C59" s="189" t="s">
        <v>20</v>
      </c>
      <c r="D59" s="189" t="s">
        <v>20</v>
      </c>
      <c r="E59" s="148">
        <v>29</v>
      </c>
      <c r="F59" s="9">
        <v>38</v>
      </c>
      <c r="G59" s="9">
        <v>31</v>
      </c>
      <c r="H59" s="146">
        <v>24</v>
      </c>
      <c r="I59" s="146">
        <v>32</v>
      </c>
      <c r="J59" s="146">
        <v>19</v>
      </c>
      <c r="K59" s="149">
        <v>45</v>
      </c>
      <c r="L59" s="573">
        <v>49</v>
      </c>
      <c r="M59" s="75"/>
    </row>
    <row r="60" spans="2:13" ht="22.5" customHeight="1" x14ac:dyDescent="0.25">
      <c r="B60" s="180" t="s">
        <v>337</v>
      </c>
      <c r="C60" s="9">
        <v>37</v>
      </c>
      <c r="D60" s="9">
        <v>38</v>
      </c>
      <c r="E60" s="148">
        <v>56</v>
      </c>
      <c r="F60" s="9">
        <v>65</v>
      </c>
      <c r="G60" s="9">
        <v>56</v>
      </c>
      <c r="H60" s="146">
        <v>44</v>
      </c>
      <c r="I60" s="146">
        <v>58</v>
      </c>
      <c r="J60" s="146">
        <v>55</v>
      </c>
      <c r="K60" s="149">
        <v>71</v>
      </c>
      <c r="L60" s="573">
        <v>86</v>
      </c>
      <c r="M60" s="75"/>
    </row>
    <row r="61" spans="2:13" ht="22.5" customHeight="1" x14ac:dyDescent="0.25">
      <c r="B61" s="180" t="s">
        <v>126</v>
      </c>
      <c r="C61" s="9">
        <v>46</v>
      </c>
      <c r="D61" s="9">
        <v>46</v>
      </c>
      <c r="E61" s="148">
        <v>66</v>
      </c>
      <c r="F61" s="9">
        <v>72</v>
      </c>
      <c r="G61" s="9">
        <v>65</v>
      </c>
      <c r="H61" s="146">
        <v>63</v>
      </c>
      <c r="I61" s="146">
        <v>65</v>
      </c>
      <c r="J61" s="146">
        <v>69</v>
      </c>
      <c r="K61" s="149">
        <v>87</v>
      </c>
      <c r="L61" s="573">
        <v>104</v>
      </c>
      <c r="M61" s="75"/>
    </row>
    <row r="62" spans="2:13" ht="22.5" customHeight="1" x14ac:dyDescent="0.25">
      <c r="B62" s="180" t="s">
        <v>816</v>
      </c>
      <c r="C62" s="9">
        <v>62</v>
      </c>
      <c r="D62" s="9">
        <v>67</v>
      </c>
      <c r="E62" s="148">
        <v>89</v>
      </c>
      <c r="F62" s="9">
        <v>97</v>
      </c>
      <c r="G62" s="9">
        <v>91</v>
      </c>
      <c r="H62" s="146">
        <v>66</v>
      </c>
      <c r="I62" s="146">
        <v>80</v>
      </c>
      <c r="J62" s="146">
        <v>66</v>
      </c>
      <c r="K62" s="149">
        <v>100</v>
      </c>
      <c r="L62" s="573">
        <v>129</v>
      </c>
      <c r="M62" s="75"/>
    </row>
    <row r="63" spans="2:13" ht="22.5" customHeight="1" x14ac:dyDescent="0.25">
      <c r="B63" s="180" t="s">
        <v>127</v>
      </c>
      <c r="C63" s="9">
        <v>47</v>
      </c>
      <c r="D63" s="9">
        <v>56</v>
      </c>
      <c r="E63" s="148">
        <v>77</v>
      </c>
      <c r="F63" s="9">
        <v>73</v>
      </c>
      <c r="G63" s="9">
        <v>81</v>
      </c>
      <c r="H63" s="146">
        <v>43</v>
      </c>
      <c r="I63" s="146">
        <v>64</v>
      </c>
      <c r="J63" s="146">
        <v>71</v>
      </c>
      <c r="K63" s="149">
        <v>96</v>
      </c>
      <c r="L63" s="573">
        <v>111</v>
      </c>
      <c r="M63" s="75"/>
    </row>
    <row r="64" spans="2:13" ht="22.5" customHeight="1" x14ac:dyDescent="0.25">
      <c r="B64" s="180" t="s">
        <v>128</v>
      </c>
      <c r="C64" s="11" t="s">
        <v>20</v>
      </c>
      <c r="D64" s="11" t="s">
        <v>20</v>
      </c>
      <c r="E64" s="187" t="s">
        <v>20</v>
      </c>
      <c r="F64" s="9">
        <v>3</v>
      </c>
      <c r="G64" s="9">
        <v>6</v>
      </c>
      <c r="H64" s="146">
        <v>5</v>
      </c>
      <c r="I64" s="146">
        <v>5</v>
      </c>
      <c r="J64" s="146">
        <v>9</v>
      </c>
      <c r="K64" s="9">
        <v>10</v>
      </c>
      <c r="L64" s="571">
        <v>22</v>
      </c>
      <c r="M64" s="75"/>
    </row>
    <row r="65" spans="2:13" ht="22.5" customHeight="1" x14ac:dyDescent="0.25">
      <c r="B65" s="180" t="s">
        <v>129</v>
      </c>
      <c r="C65" s="9">
        <v>13</v>
      </c>
      <c r="D65" s="9">
        <v>23</v>
      </c>
      <c r="E65" s="148">
        <v>24</v>
      </c>
      <c r="F65" s="9">
        <v>23</v>
      </c>
      <c r="G65" s="9">
        <v>27</v>
      </c>
      <c r="H65" s="146">
        <v>17</v>
      </c>
      <c r="I65" s="146">
        <v>25</v>
      </c>
      <c r="J65" s="146">
        <v>23</v>
      </c>
      <c r="K65" s="149">
        <v>47</v>
      </c>
      <c r="L65" s="573">
        <v>53</v>
      </c>
      <c r="M65" s="75"/>
    </row>
    <row r="66" spans="2:13" ht="22.5" customHeight="1" x14ac:dyDescent="0.25">
      <c r="B66" s="180" t="s">
        <v>130</v>
      </c>
      <c r="C66" s="9">
        <v>32</v>
      </c>
      <c r="D66" s="9">
        <v>42</v>
      </c>
      <c r="E66" s="148">
        <v>62</v>
      </c>
      <c r="F66" s="9">
        <v>65</v>
      </c>
      <c r="G66" s="9">
        <v>47</v>
      </c>
      <c r="H66" s="146">
        <v>42</v>
      </c>
      <c r="I66" s="146">
        <v>58</v>
      </c>
      <c r="J66" s="146">
        <v>51</v>
      </c>
      <c r="K66" s="149">
        <v>72</v>
      </c>
      <c r="L66" s="573">
        <v>65</v>
      </c>
      <c r="M66" s="75"/>
    </row>
    <row r="67" spans="2:13" ht="22.5" customHeight="1" x14ac:dyDescent="0.25">
      <c r="B67" s="180" t="s">
        <v>131</v>
      </c>
      <c r="C67" s="9">
        <v>13</v>
      </c>
      <c r="D67" s="9">
        <v>24</v>
      </c>
      <c r="E67" s="148">
        <v>38</v>
      </c>
      <c r="F67" s="9">
        <v>36</v>
      </c>
      <c r="G67" s="9">
        <v>30</v>
      </c>
      <c r="H67" s="146">
        <v>18</v>
      </c>
      <c r="I67" s="146">
        <v>40</v>
      </c>
      <c r="J67" s="146">
        <v>25</v>
      </c>
      <c r="K67" s="149">
        <v>39</v>
      </c>
      <c r="L67" s="573">
        <v>29</v>
      </c>
      <c r="M67" s="75"/>
    </row>
    <row r="68" spans="2:13" ht="22.5" customHeight="1" x14ac:dyDescent="0.25">
      <c r="B68" s="180" t="s">
        <v>132</v>
      </c>
      <c r="C68" s="9">
        <v>4</v>
      </c>
      <c r="D68" s="9">
        <v>2</v>
      </c>
      <c r="E68" s="148">
        <v>3</v>
      </c>
      <c r="F68" s="9">
        <v>1</v>
      </c>
      <c r="G68" s="9">
        <v>4</v>
      </c>
      <c r="H68" s="146">
        <v>2</v>
      </c>
      <c r="I68" s="146">
        <v>2</v>
      </c>
      <c r="J68" s="146">
        <v>0</v>
      </c>
      <c r="K68" s="149">
        <v>3</v>
      </c>
      <c r="L68" s="565" t="s">
        <v>20</v>
      </c>
      <c r="M68" s="75"/>
    </row>
    <row r="69" spans="2:13" ht="22.5" customHeight="1" x14ac:dyDescent="0.25">
      <c r="B69" s="180" t="s">
        <v>133</v>
      </c>
      <c r="C69" s="9">
        <v>18</v>
      </c>
      <c r="D69" s="9">
        <v>13</v>
      </c>
      <c r="E69" s="148">
        <v>13</v>
      </c>
      <c r="F69" s="9">
        <v>21</v>
      </c>
      <c r="G69" s="9">
        <v>28</v>
      </c>
      <c r="H69" s="146">
        <v>12</v>
      </c>
      <c r="I69" s="146">
        <v>22</v>
      </c>
      <c r="J69" s="146">
        <v>22</v>
      </c>
      <c r="K69" s="9">
        <v>36</v>
      </c>
      <c r="L69" s="571">
        <v>28</v>
      </c>
      <c r="M69" s="75"/>
    </row>
    <row r="70" spans="2:13" ht="22.5" customHeight="1" x14ac:dyDescent="0.25">
      <c r="B70" s="180" t="s">
        <v>134</v>
      </c>
      <c r="C70" s="9">
        <v>125</v>
      </c>
      <c r="D70" s="9">
        <v>135</v>
      </c>
      <c r="E70" s="148">
        <v>163</v>
      </c>
      <c r="F70" s="9">
        <v>184</v>
      </c>
      <c r="G70" s="9">
        <v>176</v>
      </c>
      <c r="H70" s="146">
        <v>129</v>
      </c>
      <c r="I70" s="146">
        <v>166</v>
      </c>
      <c r="J70" s="146">
        <v>165</v>
      </c>
      <c r="K70" s="9">
        <v>174</v>
      </c>
      <c r="L70" s="571">
        <v>220</v>
      </c>
      <c r="M70" s="75"/>
    </row>
    <row r="71" spans="2:13" ht="19.5" customHeight="1" thickBot="1" x14ac:dyDescent="0.3">
      <c r="B71" s="366" t="s">
        <v>135</v>
      </c>
      <c r="C71" s="190">
        <v>10</v>
      </c>
      <c r="D71" s="190">
        <v>20</v>
      </c>
      <c r="E71" s="191">
        <v>17</v>
      </c>
      <c r="F71" s="190">
        <v>16</v>
      </c>
      <c r="G71" s="190">
        <v>25</v>
      </c>
      <c r="H71" s="190">
        <v>29</v>
      </c>
      <c r="I71" s="190">
        <v>17</v>
      </c>
      <c r="J71" s="190">
        <v>33</v>
      </c>
      <c r="K71" s="190">
        <v>33</v>
      </c>
      <c r="L71" s="566" t="s">
        <v>20</v>
      </c>
      <c r="M71" s="75"/>
    </row>
    <row r="72" spans="2:13" ht="17.25" customHeight="1" thickTop="1" x14ac:dyDescent="0.25">
      <c r="B72" s="175" t="s">
        <v>150</v>
      </c>
      <c r="C72" s="192">
        <v>138</v>
      </c>
      <c r="D72" s="192">
        <v>146</v>
      </c>
      <c r="E72" s="192">
        <v>208</v>
      </c>
      <c r="F72" s="192">
        <v>220</v>
      </c>
      <c r="G72" s="193">
        <v>240</v>
      </c>
      <c r="H72" s="193">
        <v>169</v>
      </c>
      <c r="I72" s="193">
        <v>208</v>
      </c>
      <c r="J72" s="193">
        <v>240</v>
      </c>
      <c r="K72" s="193">
        <v>299</v>
      </c>
      <c r="L72" s="193">
        <v>293</v>
      </c>
    </row>
    <row r="73" spans="2:13" ht="22.5" customHeight="1" x14ac:dyDescent="0.25">
      <c r="B73" s="89" t="s">
        <v>728</v>
      </c>
      <c r="C73" s="36"/>
      <c r="D73" s="36"/>
      <c r="E73" s="36"/>
      <c r="F73" s="36"/>
      <c r="G73" s="36"/>
      <c r="I73" t="s">
        <v>15</v>
      </c>
      <c r="J73" t="s">
        <v>15</v>
      </c>
    </row>
    <row r="74" spans="2:13" ht="19.5" customHeight="1" x14ac:dyDescent="0.25">
      <c r="B74" s="576" t="s">
        <v>821</v>
      </c>
      <c r="C74" s="36"/>
      <c r="D74" s="36"/>
      <c r="E74" s="36"/>
      <c r="F74" s="36"/>
      <c r="G74" s="36"/>
    </row>
    <row r="75" spans="2:13" ht="22.5" customHeight="1" x14ac:dyDescent="0.25">
      <c r="B75" s="500"/>
      <c r="C75" s="500"/>
      <c r="D75" s="500"/>
      <c r="E75" s="500"/>
      <c r="F75" s="500"/>
      <c r="G75" s="500"/>
      <c r="H75" s="500"/>
    </row>
    <row r="76" spans="2:13" ht="22.5" customHeight="1" x14ac:dyDescent="0.25">
      <c r="B76" s="500"/>
      <c r="C76" s="500"/>
      <c r="D76" s="500"/>
      <c r="E76" s="500"/>
      <c r="F76" s="500"/>
      <c r="G76" s="500"/>
      <c r="H76" s="500"/>
    </row>
    <row r="77" spans="2:13" ht="22.5" customHeight="1" x14ac:dyDescent="0.25">
      <c r="B77" s="500"/>
      <c r="C77" s="500"/>
      <c r="D77" s="500"/>
      <c r="E77" s="500"/>
      <c r="F77" s="500"/>
      <c r="G77" s="500"/>
      <c r="H77" s="500"/>
    </row>
    <row r="78" spans="2:13" ht="23.25" customHeight="1" x14ac:dyDescent="0.25"/>
    <row r="79" spans="2:13" ht="23.25" customHeight="1" x14ac:dyDescent="0.25"/>
    <row r="80" spans="2:13" ht="23.25" customHeight="1" x14ac:dyDescent="0.25"/>
    <row r="81" ht="23.25" customHeight="1" x14ac:dyDescent="0.25"/>
    <row r="82" ht="23.25" customHeight="1" x14ac:dyDescent="0.25"/>
    <row r="83" ht="23.25" customHeight="1" x14ac:dyDescent="0.25"/>
    <row r="84" ht="23.25" customHeight="1" x14ac:dyDescent="0.25"/>
    <row r="85" ht="23.25" customHeight="1" x14ac:dyDescent="0.25"/>
    <row r="86" ht="23.25" customHeight="1" x14ac:dyDescent="0.25"/>
    <row r="87" ht="23.25" customHeight="1" x14ac:dyDescent="0.25"/>
    <row r="88" ht="23.25" customHeight="1" x14ac:dyDescent="0.25"/>
    <row r="89" ht="23.25" customHeight="1" x14ac:dyDescent="0.25"/>
    <row r="90" ht="23.25" customHeight="1" x14ac:dyDescent="0.25"/>
    <row r="91" ht="25.15" customHeight="1" x14ac:dyDescent="0.25"/>
    <row r="92" ht="23.25" customHeight="1" x14ac:dyDescent="0.25"/>
    <row r="93" ht="24.75" customHeight="1" x14ac:dyDescent="0.25"/>
    <row r="94" ht="23.25" customHeight="1" x14ac:dyDescent="0.25"/>
    <row r="95" ht="23.25" customHeight="1" x14ac:dyDescent="0.25"/>
    <row r="96" ht="23.25" customHeight="1" x14ac:dyDescent="0.25"/>
    <row r="97" ht="23.25" customHeight="1" x14ac:dyDescent="0.25"/>
    <row r="98" ht="23.25" customHeight="1" x14ac:dyDescent="0.25"/>
    <row r="99" ht="23.25" customHeight="1" x14ac:dyDescent="0.25"/>
    <row r="100" ht="23.25" customHeight="1" x14ac:dyDescent="0.25"/>
    <row r="101" ht="23.25" customHeight="1" x14ac:dyDescent="0.25"/>
    <row r="102" ht="23.25" customHeight="1" x14ac:dyDescent="0.25"/>
    <row r="103" ht="23.25" customHeight="1" x14ac:dyDescent="0.25"/>
    <row r="104" ht="23.25" customHeight="1" x14ac:dyDescent="0.25"/>
    <row r="105" ht="23.25" customHeight="1" x14ac:dyDescent="0.25"/>
    <row r="106" ht="23.25" customHeight="1" x14ac:dyDescent="0.25"/>
    <row r="107" ht="23.25" customHeight="1" x14ac:dyDescent="0.25"/>
    <row r="108" ht="23.25" customHeight="1" x14ac:dyDescent="0.25"/>
    <row r="109" ht="23.25" customHeight="1" x14ac:dyDescent="0.25"/>
    <row r="110" ht="23.25" customHeight="1" x14ac:dyDescent="0.25"/>
    <row r="111" ht="23.25" customHeight="1" x14ac:dyDescent="0.25"/>
    <row r="112" ht="23.25" customHeight="1" x14ac:dyDescent="0.25"/>
    <row r="113" ht="23.25" customHeight="1" x14ac:dyDescent="0.25"/>
    <row r="114" ht="23.25" customHeight="1" x14ac:dyDescent="0.25"/>
    <row r="115" ht="23.25" customHeight="1" x14ac:dyDescent="0.25"/>
    <row r="116" ht="23.25" customHeight="1" x14ac:dyDescent="0.25"/>
    <row r="117" ht="23.25" customHeight="1" x14ac:dyDescent="0.25"/>
    <row r="118" ht="23.25" customHeight="1" x14ac:dyDescent="0.25"/>
    <row r="119" ht="23.25" customHeight="1" x14ac:dyDescent="0.25"/>
    <row r="120" ht="23.25" customHeight="1" x14ac:dyDescent="0.25"/>
    <row r="121" ht="23.25" customHeight="1" x14ac:dyDescent="0.25"/>
    <row r="122" ht="23.25" customHeight="1" x14ac:dyDescent="0.25"/>
    <row r="123" ht="23.25" customHeight="1" x14ac:dyDescent="0.25"/>
    <row r="124" ht="23.25" customHeight="1" x14ac:dyDescent="0.25"/>
    <row r="125" ht="23.25" customHeight="1" x14ac:dyDescent="0.25"/>
    <row r="126" ht="23.25" customHeight="1" x14ac:dyDescent="0.25"/>
    <row r="127" ht="23.25" customHeight="1" x14ac:dyDescent="0.25"/>
    <row r="128" ht="23.25" customHeight="1" x14ac:dyDescent="0.25"/>
    <row r="129" ht="23.25" customHeight="1" x14ac:dyDescent="0.25"/>
    <row r="130" ht="23.25" customHeight="1" x14ac:dyDescent="0.25"/>
    <row r="131" ht="23.25" customHeight="1" x14ac:dyDescent="0.25"/>
    <row r="132" ht="23.25" customHeight="1" x14ac:dyDescent="0.25"/>
    <row r="133" ht="23.25" customHeight="1" x14ac:dyDescent="0.25"/>
    <row r="134" ht="23.25" customHeight="1" x14ac:dyDescent="0.25"/>
    <row r="135" ht="27.75" customHeight="1" x14ac:dyDescent="0.25"/>
  </sheetData>
  <mergeCells count="5">
    <mergeCell ref="B2:K2"/>
    <mergeCell ref="B7:J7"/>
    <mergeCell ref="B4:K4"/>
    <mergeCell ref="B3:K3"/>
    <mergeCell ref="K7:L7"/>
  </mergeCells>
  <pageMargins left="0.7" right="0.7" top="0.75" bottom="0.75" header="0.3" footer="0.3"/>
  <pageSetup paperSize="9" orientation="portrait"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L25"/>
  <sheetViews>
    <sheetView showGridLines="0" workbookViewId="0">
      <selection activeCell="N10" sqref="N10"/>
    </sheetView>
  </sheetViews>
  <sheetFormatPr defaultRowHeight="15" x14ac:dyDescent="0.25"/>
  <cols>
    <col min="1" max="1" width="11" customWidth="1"/>
    <col min="2" max="2" width="31.140625" customWidth="1"/>
  </cols>
  <sheetData>
    <row r="1" spans="2:12" ht="21.75" customHeight="1" x14ac:dyDescent="0.25">
      <c r="B1" s="81"/>
    </row>
    <row r="2" spans="2:12" ht="20.25" customHeight="1" x14ac:dyDescent="0.25">
      <c r="B2" s="599" t="s">
        <v>484</v>
      </c>
      <c r="C2" s="599"/>
      <c r="D2" s="599"/>
      <c r="E2" s="599"/>
      <c r="F2" s="599"/>
      <c r="G2" s="599"/>
      <c r="H2" s="599"/>
      <c r="I2" s="599"/>
      <c r="J2" s="599"/>
      <c r="K2" s="599"/>
    </row>
    <row r="3" spans="2:12" ht="21.75" customHeight="1" x14ac:dyDescent="0.25">
      <c r="B3" s="599" t="s">
        <v>539</v>
      </c>
      <c r="C3" s="599"/>
      <c r="D3" s="599"/>
      <c r="E3" s="599"/>
      <c r="F3" s="599"/>
      <c r="G3" s="599"/>
      <c r="H3" s="599"/>
      <c r="I3" s="599"/>
      <c r="J3" s="599"/>
      <c r="K3" s="599"/>
    </row>
    <row r="4" spans="2:12" ht="21" customHeight="1" x14ac:dyDescent="0.25">
      <c r="B4" s="737" t="s">
        <v>486</v>
      </c>
      <c r="C4" s="737"/>
      <c r="D4" s="737"/>
      <c r="E4" s="737"/>
      <c r="F4" s="737"/>
      <c r="G4" s="737"/>
      <c r="H4" s="737"/>
      <c r="I4" s="737"/>
      <c r="J4" s="737"/>
      <c r="K4" s="737"/>
    </row>
    <row r="5" spans="2:12" ht="9" customHeight="1" x14ac:dyDescent="0.25">
      <c r="B5" s="111"/>
      <c r="C5" s="111"/>
      <c r="D5" s="111"/>
      <c r="E5" s="111"/>
      <c r="F5" s="111"/>
      <c r="G5" s="111"/>
    </row>
    <row r="6" spans="2:12" ht="30" customHeight="1" x14ac:dyDescent="0.25">
      <c r="B6" s="639" t="s">
        <v>116</v>
      </c>
      <c r="C6" s="640"/>
      <c r="D6" s="640"/>
      <c r="E6" s="640"/>
      <c r="F6" s="640"/>
      <c r="G6" s="640"/>
      <c r="H6" s="640"/>
      <c r="I6" s="640"/>
      <c r="J6" s="640"/>
      <c r="K6" s="640"/>
      <c r="L6" s="641"/>
    </row>
    <row r="7" spans="2:12" ht="30" customHeight="1" thickBot="1" x14ac:dyDescent="0.3">
      <c r="B7" s="591" t="s">
        <v>36</v>
      </c>
      <c r="C7" s="592">
        <v>2015</v>
      </c>
      <c r="D7" s="593">
        <v>2016</v>
      </c>
      <c r="E7" s="593">
        <v>2017</v>
      </c>
      <c r="F7" s="594">
        <v>2018</v>
      </c>
      <c r="G7" s="590">
        <v>2019</v>
      </c>
      <c r="H7" s="590">
        <v>2020</v>
      </c>
      <c r="I7" s="590">
        <v>2021</v>
      </c>
      <c r="J7" s="590">
        <v>2022</v>
      </c>
      <c r="K7" s="590">
        <v>2023</v>
      </c>
      <c r="L7" s="590">
        <v>2024</v>
      </c>
    </row>
    <row r="8" spans="2:12" ht="30" customHeight="1" x14ac:dyDescent="0.25">
      <c r="B8" s="200" t="s">
        <v>0</v>
      </c>
      <c r="C8" s="202">
        <v>4</v>
      </c>
      <c r="D8" s="188">
        <v>5</v>
      </c>
      <c r="E8" s="188">
        <v>11</v>
      </c>
      <c r="F8" s="202">
        <v>27</v>
      </c>
      <c r="G8" s="202">
        <v>21</v>
      </c>
      <c r="H8" s="202">
        <v>14</v>
      </c>
      <c r="I8" s="202">
        <v>17</v>
      </c>
      <c r="J8" s="202">
        <v>10</v>
      </c>
      <c r="K8" s="202">
        <v>19</v>
      </c>
      <c r="L8" s="202">
        <v>12</v>
      </c>
    </row>
    <row r="9" spans="2:12" ht="30" customHeight="1" x14ac:dyDescent="0.25">
      <c r="B9" s="174" t="s">
        <v>52</v>
      </c>
      <c r="C9" s="13">
        <v>8</v>
      </c>
      <c r="D9" s="206">
        <v>17</v>
      </c>
      <c r="E9" s="206">
        <v>17</v>
      </c>
      <c r="F9" s="13">
        <v>17</v>
      </c>
      <c r="G9" s="13">
        <v>30</v>
      </c>
      <c r="H9" s="13">
        <v>18</v>
      </c>
      <c r="I9" s="13">
        <v>23</v>
      </c>
      <c r="J9" s="13">
        <v>41</v>
      </c>
      <c r="K9" s="13">
        <v>30</v>
      </c>
      <c r="L9" s="13">
        <v>72</v>
      </c>
    </row>
    <row r="10" spans="2:12" ht="30" customHeight="1" thickBot="1" x14ac:dyDescent="0.3">
      <c r="B10" s="219" t="s">
        <v>53</v>
      </c>
      <c r="C10" s="220">
        <v>16</v>
      </c>
      <c r="D10" s="321">
        <v>25</v>
      </c>
      <c r="E10" s="321">
        <v>27</v>
      </c>
      <c r="F10" s="220">
        <v>38</v>
      </c>
      <c r="G10" s="220">
        <v>31</v>
      </c>
      <c r="H10" s="220">
        <v>30</v>
      </c>
      <c r="I10" s="220">
        <v>38</v>
      </c>
      <c r="J10" s="220">
        <v>35</v>
      </c>
      <c r="K10" s="220">
        <v>52</v>
      </c>
      <c r="L10" s="220">
        <v>22</v>
      </c>
    </row>
    <row r="11" spans="2:12" ht="30" customHeight="1" thickBot="1" x14ac:dyDescent="0.3">
      <c r="B11" s="323" t="s">
        <v>1</v>
      </c>
      <c r="C11" s="324">
        <f t="shared" ref="C11:G11" si="0">SUM(C8:C10)</f>
        <v>28</v>
      </c>
      <c r="D11" s="324">
        <f t="shared" si="0"/>
        <v>47</v>
      </c>
      <c r="E11" s="324">
        <f t="shared" si="0"/>
        <v>55</v>
      </c>
      <c r="F11" s="324">
        <f t="shared" si="0"/>
        <v>82</v>
      </c>
      <c r="G11" s="324">
        <f t="shared" si="0"/>
        <v>82</v>
      </c>
      <c r="H11" s="324">
        <f t="shared" ref="H11" si="1">SUM(H8:H10)</f>
        <v>62</v>
      </c>
      <c r="I11" s="324">
        <v>78</v>
      </c>
      <c r="J11" s="324">
        <v>86</v>
      </c>
      <c r="K11" s="324">
        <v>101</v>
      </c>
      <c r="L11" s="324">
        <v>106</v>
      </c>
    </row>
    <row r="12" spans="2:12" ht="30" customHeight="1" thickTop="1" x14ac:dyDescent="0.25">
      <c r="B12" s="202" t="s">
        <v>305</v>
      </c>
      <c r="C12" s="221">
        <v>138</v>
      </c>
      <c r="D12" s="222">
        <v>146</v>
      </c>
      <c r="E12" s="222">
        <v>208</v>
      </c>
      <c r="F12" s="223" t="s">
        <v>41</v>
      </c>
      <c r="G12" s="224">
        <v>240</v>
      </c>
      <c r="H12" s="224">
        <v>169</v>
      </c>
      <c r="I12" s="224">
        <v>208</v>
      </c>
      <c r="J12" s="224">
        <v>240</v>
      </c>
      <c r="K12" s="224">
        <v>299</v>
      </c>
      <c r="L12" s="224">
        <v>293</v>
      </c>
    </row>
    <row r="13" spans="2:12" ht="30" customHeight="1" x14ac:dyDescent="0.25">
      <c r="B13" s="13" t="s">
        <v>18</v>
      </c>
      <c r="C13" s="97">
        <f t="shared" ref="C13:G13" si="2">C11/C12</f>
        <v>0.20289855072463769</v>
      </c>
      <c r="D13" s="97">
        <f t="shared" si="2"/>
        <v>0.32191780821917809</v>
      </c>
      <c r="E13" s="97">
        <f t="shared" si="2"/>
        <v>0.26442307692307693</v>
      </c>
      <c r="F13" s="97">
        <f t="shared" si="2"/>
        <v>0.37272727272727274</v>
      </c>
      <c r="G13" s="14">
        <f t="shared" si="2"/>
        <v>0.34166666666666667</v>
      </c>
      <c r="H13" s="14">
        <f t="shared" ref="H13" si="3">H11/H12</f>
        <v>0.36686390532544377</v>
      </c>
      <c r="I13" s="14">
        <f t="shared" ref="I13:J13" si="4">I11/I12</f>
        <v>0.375</v>
      </c>
      <c r="J13" s="14">
        <f t="shared" si="4"/>
        <v>0.35833333333333334</v>
      </c>
      <c r="K13" s="14">
        <f t="shared" ref="K13:L13" si="5">K11/K12</f>
        <v>0.33779264214046822</v>
      </c>
      <c r="L13" s="14">
        <f t="shared" si="5"/>
        <v>0.36177474402730375</v>
      </c>
    </row>
    <row r="14" spans="2:12" ht="30" customHeight="1" x14ac:dyDescent="0.25">
      <c r="B14" s="81" t="s">
        <v>51</v>
      </c>
    </row>
    <row r="15" spans="2:12" ht="30" customHeight="1" x14ac:dyDescent="0.25">
      <c r="B15" s="81"/>
    </row>
    <row r="25" spans="1:1" x14ac:dyDescent="0.25">
      <c r="A25" s="1"/>
    </row>
  </sheetData>
  <mergeCells count="4">
    <mergeCell ref="B4:K4"/>
    <mergeCell ref="B3:K3"/>
    <mergeCell ref="B2:K2"/>
    <mergeCell ref="B6:L6"/>
  </mergeCells>
  <pageMargins left="0.7" right="0.7" top="0.75" bottom="0.75" header="0.3" footer="0.3"/>
  <pageSetup paperSize="9" orientation="portrait" r:id="rId1"/>
  <ignoredErrors>
    <ignoredError sqref="C11:H11" formulaRange="1"/>
    <ignoredError sqref="F12" numberStoredAsText="1"/>
  </ignoredErrors>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2:J31"/>
  <sheetViews>
    <sheetView showGridLines="0" topLeftCell="A4" workbookViewId="0">
      <selection activeCell="P19" sqref="P19"/>
    </sheetView>
  </sheetViews>
  <sheetFormatPr defaultRowHeight="15" x14ac:dyDescent="0.25"/>
  <cols>
    <col min="3" max="3" width="15.42578125" customWidth="1"/>
    <col min="4" max="4" width="11.28515625" customWidth="1"/>
    <col min="5" max="5" width="12.85546875" customWidth="1"/>
    <col min="6" max="6" width="10.7109375" customWidth="1"/>
    <col min="7" max="7" width="10" customWidth="1"/>
    <col min="8" max="8" width="10.42578125" customWidth="1"/>
    <col min="9" max="9" width="12.42578125" customWidth="1"/>
    <col min="10" max="10" width="13.140625" customWidth="1"/>
  </cols>
  <sheetData>
    <row r="2" spans="2:10" x14ac:dyDescent="0.25">
      <c r="B2" s="738" t="s">
        <v>477</v>
      </c>
      <c r="C2" s="738"/>
      <c r="D2" s="738"/>
      <c r="E2" s="738"/>
      <c r="F2" s="738"/>
      <c r="G2" s="738"/>
      <c r="H2" s="738"/>
      <c r="I2" s="738"/>
      <c r="J2" s="738"/>
    </row>
    <row r="3" spans="2:10" ht="32.25" customHeight="1" x14ac:dyDescent="0.25">
      <c r="B3" s="638" t="s">
        <v>540</v>
      </c>
      <c r="C3" s="638"/>
      <c r="D3" s="638"/>
      <c r="E3" s="638"/>
      <c r="F3" s="638"/>
      <c r="G3" s="638"/>
      <c r="H3" s="638"/>
      <c r="I3" s="638"/>
      <c r="J3" s="638"/>
    </row>
    <row r="4" spans="2:10" ht="26.25" customHeight="1" x14ac:dyDescent="0.25">
      <c r="B4" s="690" t="s">
        <v>642</v>
      </c>
      <c r="C4" s="690"/>
      <c r="D4" s="690"/>
      <c r="E4" s="690"/>
      <c r="F4" s="690"/>
      <c r="G4" s="690"/>
      <c r="H4" s="690"/>
      <c r="I4" s="690"/>
      <c r="J4" s="690"/>
    </row>
    <row r="5" spans="2:10" ht="7.5" customHeight="1" x14ac:dyDescent="0.25"/>
    <row r="6" spans="2:10" ht="30" customHeight="1" x14ac:dyDescent="0.25">
      <c r="B6" s="739" t="s">
        <v>320</v>
      </c>
      <c r="C6" s="740"/>
      <c r="D6" s="740"/>
      <c r="E6" s="740"/>
      <c r="F6" s="740"/>
      <c r="G6" s="740"/>
      <c r="H6" s="740"/>
      <c r="I6" s="740"/>
      <c r="J6" s="741"/>
    </row>
    <row r="7" spans="2:10" ht="52.5" customHeight="1" thickBot="1" x14ac:dyDescent="0.3">
      <c r="B7" s="293" t="s">
        <v>7</v>
      </c>
      <c r="C7" s="329" t="s">
        <v>4</v>
      </c>
      <c r="D7" s="330" t="s">
        <v>211</v>
      </c>
      <c r="E7" s="330" t="s">
        <v>308</v>
      </c>
      <c r="F7" s="330" t="s">
        <v>212</v>
      </c>
      <c r="G7" s="330" t="s">
        <v>213</v>
      </c>
      <c r="H7" s="331" t="s">
        <v>109</v>
      </c>
      <c r="I7" s="332" t="s">
        <v>214</v>
      </c>
      <c r="J7" s="294" t="s">
        <v>66</v>
      </c>
    </row>
    <row r="8" spans="2:10" ht="30" customHeight="1" thickTop="1" x14ac:dyDescent="0.25">
      <c r="B8" s="146">
        <v>2015</v>
      </c>
      <c r="C8" s="327" t="s">
        <v>20</v>
      </c>
      <c r="D8" s="333" t="s">
        <v>20</v>
      </c>
      <c r="E8" s="333" t="s">
        <v>20</v>
      </c>
      <c r="F8" s="333" t="s">
        <v>20</v>
      </c>
      <c r="G8" s="333" t="s">
        <v>20</v>
      </c>
      <c r="H8" s="333" t="s">
        <v>20</v>
      </c>
      <c r="I8" s="153" t="s">
        <v>20</v>
      </c>
      <c r="J8" s="147">
        <v>138</v>
      </c>
    </row>
    <row r="9" spans="2:10" ht="30" customHeight="1" x14ac:dyDescent="0.25">
      <c r="B9" s="9">
        <v>2016</v>
      </c>
      <c r="C9" s="154" t="s">
        <v>20</v>
      </c>
      <c r="D9" s="148" t="s">
        <v>20</v>
      </c>
      <c r="E9" s="148" t="s">
        <v>20</v>
      </c>
      <c r="F9" s="148" t="s">
        <v>20</v>
      </c>
      <c r="G9" s="148" t="s">
        <v>20</v>
      </c>
      <c r="H9" s="148" t="s">
        <v>20</v>
      </c>
      <c r="I9" s="155" t="s">
        <v>20</v>
      </c>
      <c r="J9" s="148">
        <v>146</v>
      </c>
    </row>
    <row r="10" spans="2:10" ht="30" customHeight="1" x14ac:dyDescent="0.25">
      <c r="B10" s="9">
        <v>2017</v>
      </c>
      <c r="C10" s="154">
        <v>6</v>
      </c>
      <c r="D10" s="148">
        <v>2</v>
      </c>
      <c r="E10" s="148">
        <v>31</v>
      </c>
      <c r="F10" s="148">
        <v>3</v>
      </c>
      <c r="G10" s="148">
        <v>11</v>
      </c>
      <c r="H10" s="9">
        <v>40</v>
      </c>
      <c r="I10" s="155" t="s">
        <v>20</v>
      </c>
      <c r="J10" s="148">
        <v>208</v>
      </c>
    </row>
    <row r="11" spans="2:10" ht="30" customHeight="1" x14ac:dyDescent="0.25">
      <c r="B11" s="9">
        <v>2018</v>
      </c>
      <c r="C11" s="154">
        <v>21</v>
      </c>
      <c r="D11" s="148">
        <v>8</v>
      </c>
      <c r="E11" s="148">
        <v>20</v>
      </c>
      <c r="F11" s="148">
        <v>11</v>
      </c>
      <c r="G11" s="148">
        <v>9</v>
      </c>
      <c r="H11" s="9">
        <v>31</v>
      </c>
      <c r="I11" s="155">
        <v>16</v>
      </c>
      <c r="J11" s="148">
        <v>220</v>
      </c>
    </row>
    <row r="12" spans="2:10" ht="30" customHeight="1" x14ac:dyDescent="0.25">
      <c r="B12" s="9">
        <v>2019</v>
      </c>
      <c r="C12" s="151">
        <v>5</v>
      </c>
      <c r="D12" s="334">
        <v>9</v>
      </c>
      <c r="E12" s="334">
        <v>15</v>
      </c>
      <c r="F12" s="334">
        <v>3</v>
      </c>
      <c r="G12" s="334">
        <v>11</v>
      </c>
      <c r="H12" s="9">
        <v>30</v>
      </c>
      <c r="I12" s="155">
        <v>9</v>
      </c>
      <c r="J12" s="148">
        <v>240</v>
      </c>
    </row>
    <row r="13" spans="2:10" ht="30" customHeight="1" x14ac:dyDescent="0.25">
      <c r="B13" s="9">
        <v>2020</v>
      </c>
      <c r="C13" s="151">
        <v>5</v>
      </c>
      <c r="D13" s="334">
        <v>3</v>
      </c>
      <c r="E13" s="334">
        <v>28</v>
      </c>
      <c r="F13" s="334">
        <v>4</v>
      </c>
      <c r="G13" s="334">
        <v>5</v>
      </c>
      <c r="H13" s="9">
        <v>33</v>
      </c>
      <c r="I13" s="155">
        <v>6</v>
      </c>
      <c r="J13" s="148">
        <v>169</v>
      </c>
    </row>
    <row r="14" spans="2:10" ht="30" customHeight="1" x14ac:dyDescent="0.25">
      <c r="B14" s="9">
        <v>2021</v>
      </c>
      <c r="C14" s="151">
        <v>10</v>
      </c>
      <c r="D14" s="334">
        <v>3</v>
      </c>
      <c r="E14" s="334">
        <v>30</v>
      </c>
      <c r="F14" s="334">
        <v>5</v>
      </c>
      <c r="G14" s="334">
        <v>13</v>
      </c>
      <c r="H14" s="9">
        <v>47</v>
      </c>
      <c r="I14" s="155">
        <v>7</v>
      </c>
      <c r="J14" s="148">
        <v>208</v>
      </c>
    </row>
    <row r="15" spans="2:10" ht="30" customHeight="1" x14ac:dyDescent="0.25">
      <c r="B15" s="9">
        <v>2022</v>
      </c>
      <c r="C15" s="151">
        <v>13</v>
      </c>
      <c r="D15" s="334">
        <v>8</v>
      </c>
      <c r="E15" s="334">
        <v>41</v>
      </c>
      <c r="F15" s="334">
        <v>6</v>
      </c>
      <c r="G15" s="334">
        <v>6</v>
      </c>
      <c r="H15" s="9">
        <v>43</v>
      </c>
      <c r="I15" s="155">
        <v>17</v>
      </c>
      <c r="J15" s="148">
        <v>240</v>
      </c>
    </row>
    <row r="16" spans="2:10" ht="30" customHeight="1" x14ac:dyDescent="0.25">
      <c r="B16" s="9">
        <v>2023</v>
      </c>
      <c r="C16" s="336">
        <v>13</v>
      </c>
      <c r="D16" s="510">
        <v>15</v>
      </c>
      <c r="E16" s="510">
        <v>35</v>
      </c>
      <c r="F16" s="510">
        <v>14</v>
      </c>
      <c r="G16" s="510">
        <v>25</v>
      </c>
      <c r="H16" s="510">
        <v>45</v>
      </c>
      <c r="I16" s="155">
        <v>18</v>
      </c>
      <c r="J16" s="148">
        <v>299</v>
      </c>
    </row>
    <row r="17" spans="1:10" ht="30" customHeight="1" x14ac:dyDescent="0.25">
      <c r="B17" s="544">
        <v>2024</v>
      </c>
      <c r="C17" s="336">
        <v>7</v>
      </c>
      <c r="D17" s="510" t="s">
        <v>20</v>
      </c>
      <c r="E17" s="510">
        <v>51</v>
      </c>
      <c r="F17" s="510">
        <v>10</v>
      </c>
      <c r="G17" s="510">
        <v>4</v>
      </c>
      <c r="H17" s="510">
        <v>56</v>
      </c>
      <c r="I17" s="155">
        <v>19</v>
      </c>
      <c r="J17" s="148">
        <v>293</v>
      </c>
    </row>
    <row r="18" spans="1:10" ht="15.75" customHeight="1" x14ac:dyDescent="0.25">
      <c r="B18" s="81" t="s">
        <v>51</v>
      </c>
    </row>
    <row r="19" spans="1:10" ht="15.75" x14ac:dyDescent="0.25">
      <c r="B19" s="1" t="s">
        <v>319</v>
      </c>
    </row>
    <row r="27" spans="1:10" x14ac:dyDescent="0.25">
      <c r="A27" s="51"/>
    </row>
    <row r="31" spans="1:10" x14ac:dyDescent="0.25">
      <c r="A31" s="488"/>
    </row>
  </sheetData>
  <mergeCells count="4">
    <mergeCell ref="B4:J4"/>
    <mergeCell ref="B2:J2"/>
    <mergeCell ref="B6:J6"/>
    <mergeCell ref="B3:J3"/>
  </mergeCells>
  <pageMargins left="0.7" right="0.7" top="0.75" bottom="0.75" header="0.3" footer="0.3"/>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B1:M16"/>
  <sheetViews>
    <sheetView showGridLines="0" workbookViewId="0"/>
  </sheetViews>
  <sheetFormatPr defaultRowHeight="15" x14ac:dyDescent="0.25"/>
  <cols>
    <col min="1" max="1" width="4.28515625" customWidth="1"/>
    <col min="2" max="2" width="31.85546875" customWidth="1"/>
    <col min="8" max="9" width="8.85546875" customWidth="1"/>
  </cols>
  <sheetData>
    <row r="1" spans="2:13" ht="30" customHeight="1" x14ac:dyDescent="0.25">
      <c r="B1" s="81" t="s">
        <v>15</v>
      </c>
    </row>
    <row r="2" spans="2:13" ht="24.75" customHeight="1" x14ac:dyDescent="0.25">
      <c r="B2" s="744" t="s">
        <v>487</v>
      </c>
      <c r="C2" s="744"/>
      <c r="D2" s="744"/>
      <c r="E2" s="744"/>
      <c r="F2" s="744"/>
      <c r="G2" s="744"/>
      <c r="H2" s="744"/>
      <c r="I2" s="744"/>
      <c r="J2" s="744"/>
      <c r="K2" s="744"/>
    </row>
    <row r="3" spans="2:13" ht="22.5" customHeight="1" x14ac:dyDescent="0.25">
      <c r="B3" s="743" t="s">
        <v>542</v>
      </c>
      <c r="C3" s="743"/>
      <c r="D3" s="743"/>
      <c r="E3" s="743"/>
      <c r="F3" s="743"/>
      <c r="G3" s="743"/>
      <c r="H3" s="743"/>
      <c r="I3" s="743"/>
      <c r="J3" s="743"/>
      <c r="K3" s="743"/>
    </row>
    <row r="4" spans="2:13" ht="18.75" customHeight="1" x14ac:dyDescent="0.25">
      <c r="B4" s="681" t="s">
        <v>503</v>
      </c>
      <c r="C4" s="681"/>
      <c r="D4" s="681"/>
      <c r="E4" s="681"/>
      <c r="F4" s="681"/>
      <c r="G4" s="681"/>
      <c r="H4" s="681"/>
      <c r="I4" s="681"/>
      <c r="J4" s="681"/>
      <c r="K4" s="681"/>
    </row>
    <row r="5" spans="2:13" ht="8.25" customHeight="1" x14ac:dyDescent="0.25">
      <c r="B5" s="742" t="s">
        <v>15</v>
      </c>
      <c r="C5" s="742"/>
      <c r="D5" s="742"/>
      <c r="E5" s="742"/>
      <c r="F5" s="742"/>
      <c r="G5" s="742"/>
      <c r="H5" s="742"/>
      <c r="I5" s="288"/>
      <c r="K5" t="s">
        <v>15</v>
      </c>
      <c r="M5" s="455"/>
    </row>
    <row r="6" spans="2:13" ht="30" customHeight="1" x14ac:dyDescent="0.25">
      <c r="B6" s="639" t="s">
        <v>148</v>
      </c>
      <c r="C6" s="640"/>
      <c r="D6" s="640"/>
      <c r="E6" s="640"/>
      <c r="F6" s="640"/>
      <c r="G6" s="640"/>
      <c r="H6" s="640"/>
      <c r="I6" s="640"/>
      <c r="J6" s="640"/>
      <c r="K6" s="640"/>
      <c r="L6" s="641"/>
      <c r="M6" s="455"/>
    </row>
    <row r="7" spans="2:13" ht="30" customHeight="1" thickBot="1" x14ac:dyDescent="0.3">
      <c r="B7" s="214" t="s">
        <v>37</v>
      </c>
      <c r="C7" s="215">
        <v>2015</v>
      </c>
      <c r="D7" s="216">
        <v>2016</v>
      </c>
      <c r="E7" s="216">
        <v>2017</v>
      </c>
      <c r="F7" s="217">
        <v>2018</v>
      </c>
      <c r="G7" s="218">
        <v>2019</v>
      </c>
      <c r="H7" s="218">
        <v>2020</v>
      </c>
      <c r="I7" s="218">
        <v>2021</v>
      </c>
      <c r="J7" s="218">
        <v>2022</v>
      </c>
      <c r="K7" s="218">
        <v>2023</v>
      </c>
      <c r="L7" s="218">
        <v>2024</v>
      </c>
      <c r="M7" s="455"/>
    </row>
    <row r="8" spans="2:13" ht="30" customHeight="1" x14ac:dyDescent="0.25">
      <c r="B8" s="200" t="s">
        <v>5</v>
      </c>
      <c r="C8" s="202" t="s">
        <v>20</v>
      </c>
      <c r="D8" s="188">
        <v>0</v>
      </c>
      <c r="E8" s="188">
        <v>1</v>
      </c>
      <c r="F8" s="202">
        <v>3</v>
      </c>
      <c r="G8" s="202">
        <v>3</v>
      </c>
      <c r="H8" s="320">
        <v>0</v>
      </c>
      <c r="I8" s="320">
        <v>5</v>
      </c>
      <c r="J8" s="320">
        <v>7</v>
      </c>
      <c r="K8" s="320">
        <v>4</v>
      </c>
      <c r="L8" s="320">
        <v>4</v>
      </c>
    </row>
    <row r="9" spans="2:13" ht="30" customHeight="1" x14ac:dyDescent="0.25">
      <c r="B9" s="174" t="s">
        <v>2</v>
      </c>
      <c r="C9" s="13" t="s">
        <v>20</v>
      </c>
      <c r="D9" s="206">
        <v>3</v>
      </c>
      <c r="E9" s="206">
        <v>11</v>
      </c>
      <c r="F9" s="13">
        <v>4</v>
      </c>
      <c r="G9" s="13">
        <v>7</v>
      </c>
      <c r="H9" s="180">
        <v>13</v>
      </c>
      <c r="I9" s="180">
        <v>16</v>
      </c>
      <c r="J9" s="180">
        <v>27</v>
      </c>
      <c r="K9" s="180">
        <v>38</v>
      </c>
      <c r="L9" s="180">
        <v>28</v>
      </c>
    </row>
    <row r="10" spans="2:13" ht="30" customHeight="1" thickBot="1" x14ac:dyDescent="0.3">
      <c r="B10" s="219" t="s">
        <v>3</v>
      </c>
      <c r="C10" s="220" t="s">
        <v>20</v>
      </c>
      <c r="D10" s="321">
        <v>0</v>
      </c>
      <c r="E10" s="321">
        <v>3</v>
      </c>
      <c r="F10" s="220">
        <v>9</v>
      </c>
      <c r="G10" s="220">
        <v>6</v>
      </c>
      <c r="H10" s="322">
        <v>5</v>
      </c>
      <c r="I10" s="322">
        <v>13</v>
      </c>
      <c r="J10" s="322">
        <v>27</v>
      </c>
      <c r="K10" s="322">
        <v>31</v>
      </c>
      <c r="L10" s="322">
        <v>16</v>
      </c>
    </row>
    <row r="11" spans="2:13" ht="30" customHeight="1" thickBot="1" x14ac:dyDescent="0.3">
      <c r="B11" s="323" t="s">
        <v>1</v>
      </c>
      <c r="C11" s="324" t="s">
        <v>20</v>
      </c>
      <c r="D11" s="324">
        <f t="shared" ref="D11:F11" si="0">SUM(D8:D10)</f>
        <v>3</v>
      </c>
      <c r="E11" s="324">
        <f t="shared" si="0"/>
        <v>15</v>
      </c>
      <c r="F11" s="324">
        <f t="shared" si="0"/>
        <v>16</v>
      </c>
      <c r="G11" s="324">
        <f>SUM(G8:G10)</f>
        <v>16</v>
      </c>
      <c r="H11" s="325">
        <f>SUM(H8:H10)</f>
        <v>18</v>
      </c>
      <c r="I11" s="325">
        <v>34</v>
      </c>
      <c r="J11" s="325">
        <v>61</v>
      </c>
      <c r="K11" s="325">
        <v>73</v>
      </c>
      <c r="L11" s="325">
        <v>48</v>
      </c>
    </row>
    <row r="12" spans="2:13" ht="30" customHeight="1" thickTop="1" x14ac:dyDescent="0.25">
      <c r="B12" s="202" t="s">
        <v>305</v>
      </c>
      <c r="C12" s="221">
        <v>138</v>
      </c>
      <c r="D12" s="222">
        <v>146</v>
      </c>
      <c r="E12" s="222">
        <v>208</v>
      </c>
      <c r="F12" s="223" t="s">
        <v>41</v>
      </c>
      <c r="G12" s="224">
        <v>240</v>
      </c>
      <c r="H12" s="326">
        <v>169</v>
      </c>
      <c r="I12" s="326">
        <v>208</v>
      </c>
      <c r="J12" s="326">
        <v>240</v>
      </c>
      <c r="K12" s="326">
        <v>299</v>
      </c>
      <c r="L12" s="326">
        <v>293</v>
      </c>
    </row>
    <row r="13" spans="2:13" ht="30" customHeight="1" x14ac:dyDescent="0.25">
      <c r="B13" s="13" t="s">
        <v>18</v>
      </c>
      <c r="C13" s="97" t="s">
        <v>20</v>
      </c>
      <c r="D13" s="97">
        <f t="shared" ref="D13:G13" si="1">D11/D12</f>
        <v>2.0547945205479451E-2</v>
      </c>
      <c r="E13" s="97">
        <f t="shared" si="1"/>
        <v>7.2115384615384609E-2</v>
      </c>
      <c r="F13" s="97">
        <f t="shared" si="1"/>
        <v>7.2727272727272724E-2</v>
      </c>
      <c r="G13" s="14">
        <f t="shared" si="1"/>
        <v>6.6666666666666666E-2</v>
      </c>
      <c r="H13" s="86">
        <f t="shared" ref="H13" si="2">H11/H12</f>
        <v>0.10650887573964497</v>
      </c>
      <c r="I13" s="86">
        <f t="shared" ref="I13:J13" si="3">I11/I12</f>
        <v>0.16346153846153846</v>
      </c>
      <c r="J13" s="86">
        <f t="shared" si="3"/>
        <v>0.25416666666666665</v>
      </c>
      <c r="K13" s="86">
        <f t="shared" ref="K13:L13" si="4">K11/K12</f>
        <v>0.24414715719063546</v>
      </c>
      <c r="L13" s="86">
        <f t="shared" si="4"/>
        <v>0.16382252559726962</v>
      </c>
    </row>
    <row r="14" spans="2:13" x14ac:dyDescent="0.25">
      <c r="B14" s="81" t="s">
        <v>51</v>
      </c>
    </row>
    <row r="15" spans="2:13" ht="15.75" x14ac:dyDescent="0.25">
      <c r="B15" s="1" t="s">
        <v>319</v>
      </c>
    </row>
    <row r="16" spans="2:13" x14ac:dyDescent="0.25">
      <c r="L16" t="s">
        <v>15</v>
      </c>
    </row>
  </sheetData>
  <mergeCells count="5">
    <mergeCell ref="B5:H5"/>
    <mergeCell ref="B3:K3"/>
    <mergeCell ref="B2:K2"/>
    <mergeCell ref="B4:K4"/>
    <mergeCell ref="B6:L6"/>
  </mergeCells>
  <pageMargins left="0.7" right="0.7" top="0.75" bottom="0.75" header="0.3" footer="0.3"/>
  <pageSetup paperSize="9" orientation="portrait" horizontalDpi="300" verticalDpi="300" r:id="rId1"/>
  <ignoredErrors>
    <ignoredError sqref="D11:H11" formulaRange="1"/>
    <ignoredError sqref="F12" numberStoredAsText="1"/>
  </ignoredErrors>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B1:L25"/>
  <sheetViews>
    <sheetView showGridLines="0" workbookViewId="0">
      <selection activeCell="O17" sqref="O16:O17"/>
    </sheetView>
  </sheetViews>
  <sheetFormatPr defaultRowHeight="15" x14ac:dyDescent="0.25"/>
  <cols>
    <col min="1" max="1" width="5.5703125" customWidth="1"/>
    <col min="2" max="2" width="32.5703125" customWidth="1"/>
  </cols>
  <sheetData>
    <row r="1" spans="2:12" ht="28.5" customHeight="1" x14ac:dyDescent="0.25">
      <c r="B1" s="81"/>
    </row>
    <row r="2" spans="2:12" ht="19.5" customHeight="1" x14ac:dyDescent="0.25">
      <c r="B2" s="744" t="s">
        <v>487</v>
      </c>
      <c r="C2" s="744"/>
      <c r="D2" s="744"/>
      <c r="E2" s="744"/>
      <c r="F2" s="744"/>
      <c r="G2" s="744"/>
      <c r="H2" s="744"/>
      <c r="I2" s="490"/>
    </row>
    <row r="3" spans="2:12" ht="22.5" customHeight="1" x14ac:dyDescent="0.25">
      <c r="B3" s="744" t="s">
        <v>542</v>
      </c>
      <c r="C3" s="744"/>
      <c r="D3" s="744"/>
      <c r="E3" s="744"/>
      <c r="F3" s="744"/>
      <c r="G3" s="744"/>
      <c r="H3" s="744"/>
      <c r="I3" s="490"/>
    </row>
    <row r="4" spans="2:12" ht="19.5" customHeight="1" x14ac:dyDescent="0.25">
      <c r="B4" s="659" t="s">
        <v>504</v>
      </c>
      <c r="C4" s="659"/>
      <c r="D4" s="659"/>
      <c r="E4" s="659"/>
      <c r="F4" s="659"/>
      <c r="G4" s="659"/>
      <c r="H4" s="659"/>
      <c r="I4" s="659"/>
      <c r="J4" s="659"/>
    </row>
    <row r="5" spans="2:12" ht="11.25" customHeight="1" x14ac:dyDescent="0.25">
      <c r="B5" s="288"/>
      <c r="C5" s="288"/>
      <c r="D5" s="288"/>
      <c r="E5" s="288"/>
      <c r="F5" s="288"/>
      <c r="G5" s="288"/>
      <c r="H5" s="288"/>
      <c r="I5" s="288"/>
    </row>
    <row r="6" spans="2:12" ht="30" customHeight="1" x14ac:dyDescent="0.25">
      <c r="B6" s="745" t="s">
        <v>148</v>
      </c>
      <c r="C6" s="746"/>
      <c r="D6" s="746"/>
      <c r="E6" s="746"/>
      <c r="F6" s="746"/>
      <c r="G6" s="746"/>
      <c r="H6" s="746"/>
      <c r="I6" s="746"/>
      <c r="J6" s="746"/>
      <c r="K6" s="746"/>
      <c r="L6" s="747"/>
    </row>
    <row r="7" spans="2:12" ht="30" customHeight="1" thickBot="1" x14ac:dyDescent="0.3">
      <c r="B7" s="591" t="s">
        <v>36</v>
      </c>
      <c r="C7" s="592">
        <v>2015</v>
      </c>
      <c r="D7" s="593">
        <v>2016</v>
      </c>
      <c r="E7" s="593">
        <v>2017</v>
      </c>
      <c r="F7" s="594">
        <v>2018</v>
      </c>
      <c r="G7" s="590">
        <v>2019</v>
      </c>
      <c r="H7" s="590">
        <v>2020</v>
      </c>
      <c r="I7" s="590">
        <v>2021</v>
      </c>
      <c r="J7" s="590">
        <v>2022</v>
      </c>
      <c r="K7" s="590">
        <v>2023</v>
      </c>
      <c r="L7" s="590">
        <v>2024</v>
      </c>
    </row>
    <row r="8" spans="2:12" ht="30" customHeight="1" x14ac:dyDescent="0.25">
      <c r="B8" s="200" t="s">
        <v>0</v>
      </c>
      <c r="C8" s="202" t="s">
        <v>20</v>
      </c>
      <c r="D8" s="188">
        <v>3</v>
      </c>
      <c r="E8" s="188">
        <v>4</v>
      </c>
      <c r="F8" s="202">
        <v>7</v>
      </c>
      <c r="G8" s="202">
        <v>8</v>
      </c>
      <c r="H8" s="202">
        <v>4</v>
      </c>
      <c r="I8" s="202">
        <v>9</v>
      </c>
      <c r="J8" s="202">
        <v>13</v>
      </c>
      <c r="K8" s="202">
        <v>21</v>
      </c>
      <c r="L8" s="202">
        <v>7</v>
      </c>
    </row>
    <row r="9" spans="2:12" ht="30" customHeight="1" x14ac:dyDescent="0.25">
      <c r="B9" s="174" t="s">
        <v>52</v>
      </c>
      <c r="C9" s="13" t="s">
        <v>20</v>
      </c>
      <c r="D9" s="206">
        <v>0</v>
      </c>
      <c r="E9" s="206">
        <v>1</v>
      </c>
      <c r="F9" s="13">
        <v>2</v>
      </c>
      <c r="G9" s="13">
        <v>1</v>
      </c>
      <c r="H9" s="13">
        <v>1</v>
      </c>
      <c r="I9" s="13">
        <v>1</v>
      </c>
      <c r="J9" s="13">
        <v>19</v>
      </c>
      <c r="K9" s="13">
        <v>4</v>
      </c>
      <c r="L9" s="13">
        <v>3</v>
      </c>
    </row>
    <row r="10" spans="2:12" ht="30" customHeight="1" thickBot="1" x14ac:dyDescent="0.3">
      <c r="B10" s="219" t="s">
        <v>53</v>
      </c>
      <c r="C10" s="220" t="s">
        <v>20</v>
      </c>
      <c r="D10" s="321">
        <v>0</v>
      </c>
      <c r="E10" s="321">
        <v>10</v>
      </c>
      <c r="F10" s="220">
        <v>7</v>
      </c>
      <c r="G10" s="220">
        <v>7</v>
      </c>
      <c r="H10" s="220">
        <v>13</v>
      </c>
      <c r="I10" s="220">
        <v>24</v>
      </c>
      <c r="J10" s="220">
        <v>29</v>
      </c>
      <c r="K10" s="220">
        <v>48</v>
      </c>
      <c r="L10" s="220">
        <v>38</v>
      </c>
    </row>
    <row r="11" spans="2:12" ht="30" customHeight="1" thickBot="1" x14ac:dyDescent="0.3">
      <c r="B11" s="323" t="s">
        <v>1</v>
      </c>
      <c r="C11" s="324" t="s">
        <v>20</v>
      </c>
      <c r="D11" s="324">
        <f t="shared" ref="D11:F11" si="0">SUM(D8:D10)</f>
        <v>3</v>
      </c>
      <c r="E11" s="324">
        <f t="shared" si="0"/>
        <v>15</v>
      </c>
      <c r="F11" s="324">
        <f t="shared" si="0"/>
        <v>16</v>
      </c>
      <c r="G11" s="324">
        <f>SUM(G8:G10)</f>
        <v>16</v>
      </c>
      <c r="H11" s="324">
        <f>SUM(H8:H10)</f>
        <v>18</v>
      </c>
      <c r="I11" s="324">
        <v>34</v>
      </c>
      <c r="J11" s="324">
        <v>61</v>
      </c>
      <c r="K11" s="324">
        <v>73</v>
      </c>
      <c r="L11" s="324">
        <v>48</v>
      </c>
    </row>
    <row r="12" spans="2:12" ht="30" customHeight="1" thickTop="1" x14ac:dyDescent="0.25">
      <c r="B12" s="202" t="s">
        <v>305</v>
      </c>
      <c r="C12" s="221">
        <v>138</v>
      </c>
      <c r="D12" s="222">
        <v>146</v>
      </c>
      <c r="E12" s="222">
        <v>208</v>
      </c>
      <c r="F12" s="223" t="s">
        <v>41</v>
      </c>
      <c r="G12" s="224">
        <v>240</v>
      </c>
      <c r="H12" s="224">
        <v>169</v>
      </c>
      <c r="I12" s="224">
        <v>208</v>
      </c>
      <c r="J12" s="224">
        <v>240</v>
      </c>
      <c r="K12" s="224">
        <v>299</v>
      </c>
      <c r="L12" s="224">
        <v>293</v>
      </c>
    </row>
    <row r="13" spans="2:12" ht="30" customHeight="1" x14ac:dyDescent="0.25">
      <c r="B13" s="13" t="s">
        <v>18</v>
      </c>
      <c r="C13" s="97" t="s">
        <v>20</v>
      </c>
      <c r="D13" s="97">
        <f t="shared" ref="D13:G13" si="1">D11/D12</f>
        <v>2.0547945205479451E-2</v>
      </c>
      <c r="E13" s="97">
        <f t="shared" si="1"/>
        <v>7.2115384615384609E-2</v>
      </c>
      <c r="F13" s="97">
        <f t="shared" si="1"/>
        <v>7.2727272727272724E-2</v>
      </c>
      <c r="G13" s="14">
        <f t="shared" si="1"/>
        <v>6.6666666666666666E-2</v>
      </c>
      <c r="H13" s="14">
        <f t="shared" ref="H13" si="2">H11/H12</f>
        <v>0.10650887573964497</v>
      </c>
      <c r="I13" s="14">
        <f t="shared" ref="I13:J13" si="3">I11/I12</f>
        <v>0.16346153846153846</v>
      </c>
      <c r="J13" s="14">
        <f t="shared" si="3"/>
        <v>0.25416666666666665</v>
      </c>
      <c r="K13" s="14">
        <f t="shared" ref="K13:L13" si="4">K11/K12</f>
        <v>0.24414715719063546</v>
      </c>
      <c r="L13" s="14">
        <f t="shared" si="4"/>
        <v>0.16382252559726962</v>
      </c>
    </row>
    <row r="14" spans="2:12" x14ac:dyDescent="0.25">
      <c r="B14" s="81" t="s">
        <v>51</v>
      </c>
    </row>
    <row r="15" spans="2:12" ht="15.75" x14ac:dyDescent="0.25">
      <c r="B15" s="1" t="s">
        <v>319</v>
      </c>
    </row>
    <row r="25" s="51" customFormat="1" ht="11.25" x14ac:dyDescent="0.2"/>
  </sheetData>
  <mergeCells count="4">
    <mergeCell ref="B2:H2"/>
    <mergeCell ref="B3:H3"/>
    <mergeCell ref="B4:J4"/>
    <mergeCell ref="B6:L6"/>
  </mergeCells>
  <pageMargins left="0.7" right="0.7" top="0.75" bottom="0.75" header="0.3" footer="0.3"/>
  <ignoredErrors>
    <ignoredError sqref="D11:H11" formulaRange="1"/>
    <ignoredError sqref="F12" numberStoredAsText="1"/>
  </ignoredErrors>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L27"/>
  <sheetViews>
    <sheetView showGridLines="0" workbookViewId="0">
      <selection activeCell="N12" sqref="N12"/>
    </sheetView>
  </sheetViews>
  <sheetFormatPr defaultRowHeight="15" x14ac:dyDescent="0.25"/>
  <cols>
    <col min="1" max="1" width="6.85546875" customWidth="1"/>
    <col min="2" max="2" width="11.85546875" customWidth="1"/>
    <col min="3" max="3" width="16.5703125" customWidth="1"/>
    <col min="4" max="4" width="16" customWidth="1"/>
    <col min="5" max="5" width="16.5703125" customWidth="1"/>
    <col min="6" max="6" width="14" customWidth="1"/>
  </cols>
  <sheetData>
    <row r="1" spans="1:12" ht="24" customHeight="1" x14ac:dyDescent="0.25">
      <c r="A1" s="75"/>
    </row>
    <row r="2" spans="1:12" ht="21" customHeight="1" x14ac:dyDescent="0.25">
      <c r="A2" s="75"/>
      <c r="B2" s="748" t="s">
        <v>487</v>
      </c>
      <c r="C2" s="748"/>
      <c r="D2" s="748"/>
      <c r="E2" s="748"/>
      <c r="F2" s="748"/>
    </row>
    <row r="3" spans="1:12" ht="23.25" customHeight="1" x14ac:dyDescent="0.25">
      <c r="A3" s="75"/>
      <c r="B3" s="748" t="s">
        <v>542</v>
      </c>
      <c r="C3" s="748"/>
      <c r="D3" s="748"/>
      <c r="E3" s="748"/>
      <c r="F3" s="748"/>
    </row>
    <row r="4" spans="1:12" ht="18" customHeight="1" x14ac:dyDescent="0.3">
      <c r="A4" s="75"/>
      <c r="B4" s="659" t="s">
        <v>505</v>
      </c>
      <c r="C4" s="659"/>
      <c r="D4" s="659"/>
      <c r="E4" s="659"/>
      <c r="F4" s="659"/>
      <c r="H4" s="58"/>
    </row>
    <row r="5" spans="1:12" ht="21" customHeight="1" x14ac:dyDescent="0.3">
      <c r="A5" s="75"/>
      <c r="B5" s="335"/>
      <c r="C5" s="335"/>
      <c r="D5" s="335"/>
      <c r="E5" s="335"/>
      <c r="F5" s="335"/>
    </row>
    <row r="6" spans="1:12" ht="30" customHeight="1" x14ac:dyDescent="0.25">
      <c r="A6" s="75"/>
      <c r="B6" s="639" t="s">
        <v>148</v>
      </c>
      <c r="C6" s="640"/>
      <c r="D6" s="640"/>
      <c r="E6" s="640"/>
      <c r="F6" s="641"/>
      <c r="I6" s="100"/>
      <c r="J6" s="100"/>
      <c r="K6" s="100"/>
      <c r="L6" s="100"/>
    </row>
    <row r="7" spans="1:12" ht="30" customHeight="1" x14ac:dyDescent="0.25">
      <c r="A7" s="75"/>
      <c r="B7" s="731" t="s">
        <v>7</v>
      </c>
      <c r="C7" s="749" t="s">
        <v>203</v>
      </c>
      <c r="D7" s="663"/>
      <c r="E7" s="750"/>
      <c r="F7" s="736" t="s">
        <v>66</v>
      </c>
      <c r="I7" s="44"/>
      <c r="J7" s="44"/>
      <c r="K7" s="44"/>
      <c r="L7" s="44"/>
    </row>
    <row r="8" spans="1:12" ht="33" customHeight="1" thickBot="1" x14ac:dyDescent="0.3">
      <c r="A8" s="75" t="s">
        <v>15</v>
      </c>
      <c r="B8" s="732"/>
      <c r="C8" s="143" t="s">
        <v>201</v>
      </c>
      <c r="D8" s="144" t="s">
        <v>59</v>
      </c>
      <c r="E8" s="145" t="s">
        <v>202</v>
      </c>
      <c r="F8" s="650"/>
      <c r="I8" s="45" t="s">
        <v>15</v>
      </c>
      <c r="J8" s="45"/>
      <c r="K8" s="45"/>
      <c r="L8" s="44"/>
    </row>
    <row r="9" spans="1:12" ht="30" customHeight="1" thickTop="1" x14ac:dyDescent="0.25">
      <c r="A9" s="75"/>
      <c r="B9" s="146">
        <v>2015</v>
      </c>
      <c r="C9" s="152" t="s">
        <v>20</v>
      </c>
      <c r="D9" s="146" t="s">
        <v>20</v>
      </c>
      <c r="E9" s="153" t="s">
        <v>20</v>
      </c>
      <c r="F9" s="147" t="s">
        <v>187</v>
      </c>
      <c r="I9" s="101"/>
      <c r="J9" s="48"/>
      <c r="K9" s="48"/>
      <c r="L9" s="48"/>
    </row>
    <row r="10" spans="1:12" ht="30" customHeight="1" x14ac:dyDescent="0.25">
      <c r="A10" s="75"/>
      <c r="B10" s="9">
        <v>2016</v>
      </c>
      <c r="C10" s="154">
        <v>0</v>
      </c>
      <c r="D10" s="9">
        <v>0</v>
      </c>
      <c r="E10" s="155">
        <v>3</v>
      </c>
      <c r="F10" s="148" t="s">
        <v>250</v>
      </c>
      <c r="I10" s="101"/>
      <c r="J10" s="48"/>
      <c r="K10" s="48"/>
      <c r="L10" s="48"/>
    </row>
    <row r="11" spans="1:12" ht="30" customHeight="1" x14ac:dyDescent="0.25">
      <c r="A11" s="75"/>
      <c r="B11" s="9">
        <v>2017</v>
      </c>
      <c r="C11" s="154">
        <v>4</v>
      </c>
      <c r="D11" s="9">
        <v>7</v>
      </c>
      <c r="E11" s="155">
        <v>4</v>
      </c>
      <c r="F11" s="148" t="s">
        <v>221</v>
      </c>
      <c r="I11" s="101"/>
      <c r="J11" s="48"/>
      <c r="K11" s="48"/>
      <c r="L11" s="48"/>
    </row>
    <row r="12" spans="1:12" ht="30" customHeight="1" x14ac:dyDescent="0.25">
      <c r="A12" s="75"/>
      <c r="B12" s="9">
        <v>2018</v>
      </c>
      <c r="C12" s="154">
        <v>3</v>
      </c>
      <c r="D12" s="9">
        <v>2</v>
      </c>
      <c r="E12" s="155">
        <v>11</v>
      </c>
      <c r="F12" s="148" t="s">
        <v>222</v>
      </c>
      <c r="I12" s="101"/>
      <c r="J12" s="48"/>
      <c r="K12" s="48"/>
      <c r="L12" s="48"/>
    </row>
    <row r="13" spans="1:12" ht="30" customHeight="1" x14ac:dyDescent="0.25">
      <c r="A13" s="75"/>
      <c r="B13" s="9">
        <v>2019</v>
      </c>
      <c r="C13" s="336">
        <v>7</v>
      </c>
      <c r="D13" s="9">
        <v>0</v>
      </c>
      <c r="E13" s="155">
        <v>9</v>
      </c>
      <c r="F13" s="148" t="s">
        <v>251</v>
      </c>
      <c r="I13" s="101"/>
      <c r="J13" s="48"/>
      <c r="K13" s="48"/>
      <c r="L13" s="48"/>
    </row>
    <row r="14" spans="1:12" ht="30" customHeight="1" x14ac:dyDescent="0.25">
      <c r="A14" s="75"/>
      <c r="B14" s="9">
        <v>2020</v>
      </c>
      <c r="C14" s="336">
        <v>5</v>
      </c>
      <c r="D14" s="149">
        <v>0</v>
      </c>
      <c r="E14" s="150">
        <v>13</v>
      </c>
      <c r="F14" s="148" t="s">
        <v>265</v>
      </c>
    </row>
    <row r="15" spans="1:12" ht="30" customHeight="1" x14ac:dyDescent="0.25">
      <c r="B15" s="9">
        <v>2021</v>
      </c>
      <c r="C15" s="336">
        <v>21</v>
      </c>
      <c r="D15" s="149">
        <v>1</v>
      </c>
      <c r="E15" s="150">
        <v>12</v>
      </c>
      <c r="F15" s="148" t="s">
        <v>708</v>
      </c>
    </row>
    <row r="16" spans="1:12" ht="30" customHeight="1" x14ac:dyDescent="0.25">
      <c r="B16" s="9">
        <v>2022</v>
      </c>
      <c r="C16" s="336">
        <v>34</v>
      </c>
      <c r="D16" s="149">
        <v>2</v>
      </c>
      <c r="E16" s="150">
        <v>25</v>
      </c>
      <c r="F16" s="148" t="s">
        <v>751</v>
      </c>
      <c r="H16" s="493"/>
    </row>
    <row r="17" spans="1:8" ht="30" customHeight="1" x14ac:dyDescent="0.25">
      <c r="B17" s="9">
        <v>2023</v>
      </c>
      <c r="C17" s="336">
        <v>46</v>
      </c>
      <c r="D17" s="149">
        <v>1</v>
      </c>
      <c r="E17" s="150">
        <v>26</v>
      </c>
      <c r="F17" s="148" t="s">
        <v>781</v>
      </c>
      <c r="H17" s="493"/>
    </row>
    <row r="18" spans="1:8" ht="30" customHeight="1" x14ac:dyDescent="0.25">
      <c r="B18" s="544">
        <v>2024</v>
      </c>
      <c r="C18" s="336" t="s">
        <v>20</v>
      </c>
      <c r="D18" s="149" t="s">
        <v>20</v>
      </c>
      <c r="E18" s="150" t="s">
        <v>20</v>
      </c>
      <c r="F18" s="148" t="s">
        <v>849</v>
      </c>
      <c r="H18" s="493"/>
    </row>
    <row r="19" spans="1:8" x14ac:dyDescent="0.25">
      <c r="B19" s="81" t="s">
        <v>51</v>
      </c>
    </row>
    <row r="20" spans="1:8" ht="15.75" x14ac:dyDescent="0.25">
      <c r="B20" s="1" t="s">
        <v>319</v>
      </c>
    </row>
    <row r="21" spans="1:8" x14ac:dyDescent="0.25">
      <c r="B21" s="1"/>
    </row>
    <row r="22" spans="1:8" x14ac:dyDescent="0.25">
      <c r="B22" s="1"/>
    </row>
    <row r="23" spans="1:8" x14ac:dyDescent="0.25">
      <c r="B23" s="1"/>
    </row>
    <row r="24" spans="1:8" ht="16.5" customHeight="1" x14ac:dyDescent="0.25">
      <c r="C24" s="487"/>
      <c r="D24" s="126"/>
      <c r="E24" s="126"/>
      <c r="F24" s="60"/>
    </row>
    <row r="25" spans="1:8" ht="15.75" x14ac:dyDescent="0.25">
      <c r="E25" s="126"/>
    </row>
    <row r="27" spans="1:8" x14ac:dyDescent="0.25">
      <c r="A27" s="51"/>
    </row>
  </sheetData>
  <mergeCells count="7">
    <mergeCell ref="B2:F2"/>
    <mergeCell ref="B4:F4"/>
    <mergeCell ref="B6:F6"/>
    <mergeCell ref="B7:B8"/>
    <mergeCell ref="C7:E7"/>
    <mergeCell ref="F7:F8"/>
    <mergeCell ref="B3:F3"/>
  </mergeCells>
  <pageMargins left="0.7" right="0.7" top="0.75" bottom="0.75" header="0.3" footer="0.3"/>
  <pageSetup paperSize="9" orientation="portrait" horizontalDpi="1200" verticalDpi="1200"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B2:L15"/>
  <sheetViews>
    <sheetView showGridLines="0" zoomScaleNormal="100" workbookViewId="0">
      <selection activeCell="P8" sqref="P8"/>
    </sheetView>
  </sheetViews>
  <sheetFormatPr defaultRowHeight="15" x14ac:dyDescent="0.25"/>
  <cols>
    <col min="1" max="1" width="10.5703125" customWidth="1"/>
    <col min="2" max="2" width="32.28515625" customWidth="1"/>
  </cols>
  <sheetData>
    <row r="2" spans="2:12" x14ac:dyDescent="0.25">
      <c r="B2" s="744" t="s">
        <v>487</v>
      </c>
      <c r="C2" s="744"/>
      <c r="D2" s="744"/>
      <c r="E2" s="744"/>
      <c r="F2" s="744"/>
      <c r="G2" s="744"/>
      <c r="H2" s="744"/>
      <c r="I2" s="490"/>
    </row>
    <row r="3" spans="2:12" ht="23.25" customHeight="1" x14ac:dyDescent="0.25">
      <c r="B3" s="744" t="s">
        <v>543</v>
      </c>
      <c r="C3" s="744"/>
      <c r="D3" s="744"/>
      <c r="E3" s="744"/>
      <c r="F3" s="744"/>
      <c r="G3" s="744"/>
      <c r="H3" s="744"/>
      <c r="I3" s="490"/>
    </row>
    <row r="4" spans="2:12" ht="21.75" customHeight="1" x14ac:dyDescent="0.25">
      <c r="B4" s="681" t="s">
        <v>506</v>
      </c>
      <c r="C4" s="681"/>
      <c r="D4" s="681"/>
      <c r="E4" s="681"/>
      <c r="F4" s="681"/>
      <c r="G4" s="681"/>
      <c r="H4" s="681"/>
      <c r="I4" s="681"/>
      <c r="J4" s="681"/>
    </row>
    <row r="5" spans="2:12" ht="9" customHeight="1" x14ac:dyDescent="0.3">
      <c r="B5" s="35"/>
      <c r="C5" s="35"/>
      <c r="D5" s="35"/>
      <c r="E5" s="35"/>
      <c r="F5" s="35"/>
      <c r="G5" s="35"/>
      <c r="H5" s="35"/>
      <c r="I5" s="35"/>
    </row>
    <row r="6" spans="2:12" ht="30" customHeight="1" x14ac:dyDescent="0.25">
      <c r="B6" s="639" t="s">
        <v>215</v>
      </c>
      <c r="C6" s="640"/>
      <c r="D6" s="640"/>
      <c r="E6" s="640"/>
      <c r="F6" s="640"/>
      <c r="G6" s="640"/>
      <c r="H6" s="640"/>
      <c r="I6" s="640"/>
      <c r="J6" s="640"/>
      <c r="K6" s="640"/>
      <c r="L6" s="641"/>
    </row>
    <row r="7" spans="2:12" ht="30" customHeight="1" thickBot="1" x14ac:dyDescent="0.3">
      <c r="B7" s="591" t="s">
        <v>37</v>
      </c>
      <c r="C7" s="592">
        <v>2015</v>
      </c>
      <c r="D7" s="593">
        <v>2016</v>
      </c>
      <c r="E7" s="593">
        <v>2017</v>
      </c>
      <c r="F7" s="594">
        <v>2018</v>
      </c>
      <c r="G7" s="590">
        <v>2019</v>
      </c>
      <c r="H7" s="590">
        <v>2020</v>
      </c>
      <c r="I7" s="590">
        <v>2021</v>
      </c>
      <c r="J7" s="590">
        <v>2022</v>
      </c>
      <c r="K7" s="590">
        <v>2023</v>
      </c>
      <c r="L7" s="590">
        <v>2024</v>
      </c>
    </row>
    <row r="8" spans="2:12" ht="30" customHeight="1" x14ac:dyDescent="0.25">
      <c r="B8" s="200" t="s">
        <v>5</v>
      </c>
      <c r="C8" s="202" t="s">
        <v>20</v>
      </c>
      <c r="D8" s="188" t="s">
        <v>20</v>
      </c>
      <c r="E8" s="188">
        <v>4</v>
      </c>
      <c r="F8" s="202">
        <v>4</v>
      </c>
      <c r="G8" s="202">
        <v>1</v>
      </c>
      <c r="H8" s="202">
        <v>0</v>
      </c>
      <c r="I8" s="202">
        <v>3</v>
      </c>
      <c r="J8" s="202">
        <v>5</v>
      </c>
      <c r="K8" s="202">
        <v>1</v>
      </c>
      <c r="L8" s="202">
        <v>4</v>
      </c>
    </row>
    <row r="9" spans="2:12" ht="30" customHeight="1" x14ac:dyDescent="0.25">
      <c r="B9" s="174" t="s">
        <v>2</v>
      </c>
      <c r="C9" s="13" t="s">
        <v>20</v>
      </c>
      <c r="D9" s="206" t="s">
        <v>20</v>
      </c>
      <c r="E9" s="206">
        <v>3</v>
      </c>
      <c r="F9" s="13">
        <v>8</v>
      </c>
      <c r="G9" s="13">
        <v>7</v>
      </c>
      <c r="H9" s="13">
        <v>10</v>
      </c>
      <c r="I9" s="13">
        <v>7</v>
      </c>
      <c r="J9" s="13">
        <v>13</v>
      </c>
      <c r="K9" s="13">
        <v>10</v>
      </c>
      <c r="L9" s="13">
        <v>41</v>
      </c>
    </row>
    <row r="10" spans="2:12" ht="30" customHeight="1" thickBot="1" x14ac:dyDescent="0.3">
      <c r="B10" s="219" t="s">
        <v>3</v>
      </c>
      <c r="C10" s="220" t="s">
        <v>20</v>
      </c>
      <c r="D10" s="321" t="s">
        <v>20</v>
      </c>
      <c r="E10" s="321">
        <v>3</v>
      </c>
      <c r="F10" s="220">
        <v>3</v>
      </c>
      <c r="G10" s="220">
        <v>2</v>
      </c>
      <c r="H10" s="220">
        <v>2</v>
      </c>
      <c r="I10" s="220">
        <v>0</v>
      </c>
      <c r="J10" s="220">
        <v>3</v>
      </c>
      <c r="K10" s="220">
        <v>6</v>
      </c>
      <c r="L10" s="220">
        <v>4</v>
      </c>
    </row>
    <row r="11" spans="2:12" ht="30" customHeight="1" thickBot="1" x14ac:dyDescent="0.3">
      <c r="B11" s="323" t="s">
        <v>1</v>
      </c>
      <c r="C11" s="324" t="s">
        <v>20</v>
      </c>
      <c r="D11" s="324" t="s">
        <v>20</v>
      </c>
      <c r="E11" s="324">
        <f t="shared" ref="E11:F11" si="0">SUM(E8:E10)</f>
        <v>10</v>
      </c>
      <c r="F11" s="324">
        <f t="shared" si="0"/>
        <v>15</v>
      </c>
      <c r="G11" s="324">
        <f>SUM(G8:G10)</f>
        <v>10</v>
      </c>
      <c r="H11" s="324">
        <f>SUM(H8:H10)</f>
        <v>12</v>
      </c>
      <c r="I11" s="324">
        <v>10</v>
      </c>
      <c r="J11" s="324">
        <v>21</v>
      </c>
      <c r="K11" s="324">
        <v>17</v>
      </c>
      <c r="L11" s="324">
        <v>49</v>
      </c>
    </row>
    <row r="12" spans="2:12" ht="30" customHeight="1" thickTop="1" x14ac:dyDescent="0.25">
      <c r="B12" s="202" t="s">
        <v>305</v>
      </c>
      <c r="C12" s="221">
        <v>138</v>
      </c>
      <c r="D12" s="222">
        <v>146</v>
      </c>
      <c r="E12" s="222">
        <v>208</v>
      </c>
      <c r="F12" s="223" t="s">
        <v>41</v>
      </c>
      <c r="G12" s="224">
        <v>240</v>
      </c>
      <c r="H12" s="224">
        <v>169</v>
      </c>
      <c r="I12" s="224">
        <v>208</v>
      </c>
      <c r="J12" s="224">
        <v>240</v>
      </c>
      <c r="K12" s="224">
        <v>299</v>
      </c>
      <c r="L12" s="224">
        <v>293</v>
      </c>
    </row>
    <row r="13" spans="2:12" ht="30" customHeight="1" x14ac:dyDescent="0.25">
      <c r="B13" s="13" t="s">
        <v>18</v>
      </c>
      <c r="C13" s="97" t="s">
        <v>20</v>
      </c>
      <c r="D13" s="97" t="s">
        <v>20</v>
      </c>
      <c r="E13" s="97">
        <f t="shared" ref="E13:G13" si="1">E11/E12</f>
        <v>4.807692307692308E-2</v>
      </c>
      <c r="F13" s="97">
        <f t="shared" si="1"/>
        <v>6.8181818181818177E-2</v>
      </c>
      <c r="G13" s="14">
        <f t="shared" si="1"/>
        <v>4.1666666666666664E-2</v>
      </c>
      <c r="H13" s="14">
        <f t="shared" ref="H13" si="2">H11/H12</f>
        <v>7.1005917159763315E-2</v>
      </c>
      <c r="I13" s="14">
        <f t="shared" ref="I13:J13" si="3">I11/I12</f>
        <v>4.807692307692308E-2</v>
      </c>
      <c r="J13" s="14">
        <f t="shared" si="3"/>
        <v>8.7499999999999994E-2</v>
      </c>
      <c r="K13" s="14">
        <f t="shared" ref="K13:L13" si="4">K11/K12</f>
        <v>5.6856187290969896E-2</v>
      </c>
      <c r="L13" s="14">
        <f t="shared" si="4"/>
        <v>0.16723549488054607</v>
      </c>
    </row>
    <row r="14" spans="2:12" x14ac:dyDescent="0.25">
      <c r="B14" s="81" t="s">
        <v>51</v>
      </c>
    </row>
    <row r="15" spans="2:12" ht="15.75" x14ac:dyDescent="0.25">
      <c r="B15" s="1" t="s">
        <v>319</v>
      </c>
    </row>
  </sheetData>
  <mergeCells count="4">
    <mergeCell ref="B2:H2"/>
    <mergeCell ref="B3:H3"/>
    <mergeCell ref="B4:J4"/>
    <mergeCell ref="B6:L6"/>
  </mergeCells>
  <pageMargins left="0.7" right="0.7" top="0.75" bottom="0.75" header="0.3" footer="0.3"/>
  <ignoredErrors>
    <ignoredError sqref="E11:H11" formulaRange="1"/>
    <ignoredError sqref="F12" numberStoredAsText="1"/>
  </ignoredErrors>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B1:L17"/>
  <sheetViews>
    <sheetView showGridLines="0" zoomScaleNormal="100" workbookViewId="0">
      <selection activeCell="I19" sqref="I19"/>
    </sheetView>
  </sheetViews>
  <sheetFormatPr defaultRowHeight="15" x14ac:dyDescent="0.25"/>
  <cols>
    <col min="1" max="1" width="11.42578125" customWidth="1"/>
    <col min="2" max="2" width="32.5703125" customWidth="1"/>
  </cols>
  <sheetData>
    <row r="1" spans="2:12" x14ac:dyDescent="0.25">
      <c r="F1" t="s">
        <v>15</v>
      </c>
    </row>
    <row r="2" spans="2:12" x14ac:dyDescent="0.25">
      <c r="B2" s="744" t="s">
        <v>487</v>
      </c>
      <c r="C2" s="744"/>
      <c r="D2" s="744"/>
      <c r="E2" s="744"/>
      <c r="F2" s="744"/>
      <c r="G2" s="744"/>
      <c r="H2" s="744"/>
      <c r="I2" s="744"/>
      <c r="J2" s="744"/>
      <c r="K2" s="744"/>
    </row>
    <row r="3" spans="2:12" ht="21.75" customHeight="1" x14ac:dyDescent="0.25">
      <c r="B3" s="744" t="s">
        <v>543</v>
      </c>
      <c r="C3" s="744"/>
      <c r="D3" s="744"/>
      <c r="E3" s="744"/>
      <c r="F3" s="744"/>
      <c r="G3" s="744"/>
      <c r="H3" s="744"/>
      <c r="I3" s="744"/>
      <c r="J3" s="744"/>
      <c r="K3" s="744"/>
    </row>
    <row r="4" spans="2:12" ht="24.75" customHeight="1" x14ac:dyDescent="0.25">
      <c r="B4" s="681" t="s">
        <v>507</v>
      </c>
      <c r="C4" s="681"/>
      <c r="D4" s="681"/>
      <c r="E4" s="681"/>
      <c r="F4" s="681"/>
      <c r="G4" s="681"/>
      <c r="H4" s="681"/>
      <c r="I4" s="681"/>
      <c r="J4" s="681"/>
      <c r="K4" s="681"/>
    </row>
    <row r="5" spans="2:12" ht="11.25" customHeight="1" x14ac:dyDescent="0.3">
      <c r="B5" s="35"/>
      <c r="C5" s="35"/>
      <c r="D5" s="35"/>
      <c r="E5" s="35"/>
      <c r="F5" s="35"/>
      <c r="G5" s="35"/>
      <c r="H5" s="35"/>
      <c r="I5" s="35"/>
    </row>
    <row r="6" spans="2:12" ht="30" customHeight="1" x14ac:dyDescent="0.25">
      <c r="B6" s="745" t="s">
        <v>215</v>
      </c>
      <c r="C6" s="746"/>
      <c r="D6" s="746"/>
      <c r="E6" s="746"/>
      <c r="F6" s="746"/>
      <c r="G6" s="746"/>
      <c r="H6" s="746"/>
      <c r="I6" s="746"/>
      <c r="J6" s="746"/>
      <c r="K6" s="746"/>
      <c r="L6" s="747"/>
    </row>
    <row r="7" spans="2:12" ht="30" customHeight="1" thickBot="1" x14ac:dyDescent="0.3">
      <c r="B7" s="591" t="s">
        <v>36</v>
      </c>
      <c r="C7" s="592">
        <v>2015</v>
      </c>
      <c r="D7" s="593">
        <v>2016</v>
      </c>
      <c r="E7" s="593">
        <v>2017</v>
      </c>
      <c r="F7" s="594">
        <v>2018</v>
      </c>
      <c r="G7" s="590">
        <v>2019</v>
      </c>
      <c r="H7" s="590">
        <v>2020</v>
      </c>
      <c r="I7" s="590">
        <v>2021</v>
      </c>
      <c r="J7" s="590">
        <v>2022</v>
      </c>
      <c r="K7" s="590">
        <v>2023</v>
      </c>
      <c r="L7" s="590">
        <v>2024</v>
      </c>
    </row>
    <row r="8" spans="2:12" ht="30" customHeight="1" x14ac:dyDescent="0.25">
      <c r="B8" s="200" t="s">
        <v>0</v>
      </c>
      <c r="C8" s="202" t="s">
        <v>20</v>
      </c>
      <c r="D8" s="188" t="s">
        <v>20</v>
      </c>
      <c r="E8" s="188">
        <v>7</v>
      </c>
      <c r="F8" s="202">
        <v>8</v>
      </c>
      <c r="G8" s="202">
        <v>7</v>
      </c>
      <c r="H8" s="202">
        <v>5</v>
      </c>
      <c r="I8" s="202">
        <v>5</v>
      </c>
      <c r="J8" s="202">
        <v>4</v>
      </c>
      <c r="K8" s="202">
        <v>5</v>
      </c>
      <c r="L8" s="202">
        <v>7</v>
      </c>
    </row>
    <row r="9" spans="2:12" ht="30" customHeight="1" x14ac:dyDescent="0.25">
      <c r="B9" s="174" t="s">
        <v>52</v>
      </c>
      <c r="C9" s="13" t="s">
        <v>20</v>
      </c>
      <c r="D9" s="206" t="s">
        <v>20</v>
      </c>
      <c r="E9" s="206">
        <v>0</v>
      </c>
      <c r="F9" s="13">
        <v>0</v>
      </c>
      <c r="G9" s="13">
        <v>0</v>
      </c>
      <c r="H9" s="13">
        <v>0</v>
      </c>
      <c r="I9" s="13">
        <v>0</v>
      </c>
      <c r="J9" s="13">
        <v>12</v>
      </c>
      <c r="K9" s="13">
        <v>2</v>
      </c>
      <c r="L9" s="13">
        <v>5</v>
      </c>
    </row>
    <row r="10" spans="2:12" ht="30" customHeight="1" thickBot="1" x14ac:dyDescent="0.3">
      <c r="B10" s="219" t="s">
        <v>53</v>
      </c>
      <c r="C10" s="220" t="s">
        <v>20</v>
      </c>
      <c r="D10" s="321" t="s">
        <v>20</v>
      </c>
      <c r="E10" s="321">
        <v>3</v>
      </c>
      <c r="F10" s="220">
        <v>7</v>
      </c>
      <c r="G10" s="220">
        <v>3</v>
      </c>
      <c r="H10" s="220">
        <v>7</v>
      </c>
      <c r="I10" s="220">
        <v>5</v>
      </c>
      <c r="J10" s="220">
        <v>5</v>
      </c>
      <c r="K10" s="220">
        <v>10</v>
      </c>
      <c r="L10" s="220">
        <v>37</v>
      </c>
    </row>
    <row r="11" spans="2:12" ht="30" customHeight="1" thickBot="1" x14ac:dyDescent="0.3">
      <c r="B11" s="323" t="s">
        <v>1</v>
      </c>
      <c r="C11" s="324" t="s">
        <v>20</v>
      </c>
      <c r="D11" s="324" t="s">
        <v>20</v>
      </c>
      <c r="E11" s="324">
        <f t="shared" ref="E11" si="0">SUM(E8:E10)</f>
        <v>10</v>
      </c>
      <c r="F11" s="324">
        <f>SUM(F8:F10)</f>
        <v>15</v>
      </c>
      <c r="G11" s="324">
        <f>SUM(G8:G10)</f>
        <v>10</v>
      </c>
      <c r="H11" s="324">
        <f>SUM(H8:H10)</f>
        <v>12</v>
      </c>
      <c r="I11" s="324">
        <v>10</v>
      </c>
      <c r="J11" s="324">
        <v>21</v>
      </c>
      <c r="K11" s="324">
        <v>17</v>
      </c>
      <c r="L11" s="324">
        <v>49</v>
      </c>
    </row>
    <row r="12" spans="2:12" ht="30" customHeight="1" thickTop="1" x14ac:dyDescent="0.25">
      <c r="B12" s="202" t="s">
        <v>305</v>
      </c>
      <c r="C12" s="221">
        <v>138</v>
      </c>
      <c r="D12" s="222">
        <v>146</v>
      </c>
      <c r="E12" s="222">
        <v>208</v>
      </c>
      <c r="F12" s="223" t="s">
        <v>41</v>
      </c>
      <c r="G12" s="224">
        <v>240</v>
      </c>
      <c r="H12" s="224">
        <v>169</v>
      </c>
      <c r="I12" s="224">
        <v>208</v>
      </c>
      <c r="J12" s="224">
        <v>240</v>
      </c>
      <c r="K12" s="224">
        <v>299</v>
      </c>
      <c r="L12" s="224">
        <v>293</v>
      </c>
    </row>
    <row r="13" spans="2:12" ht="30" customHeight="1" x14ac:dyDescent="0.25">
      <c r="B13" s="13" t="s">
        <v>18</v>
      </c>
      <c r="C13" s="97" t="s">
        <v>20</v>
      </c>
      <c r="D13" s="97" t="s">
        <v>20</v>
      </c>
      <c r="E13" s="97">
        <f t="shared" ref="E13:G13" si="1">E11/E12</f>
        <v>4.807692307692308E-2</v>
      </c>
      <c r="F13" s="97">
        <f t="shared" si="1"/>
        <v>6.8181818181818177E-2</v>
      </c>
      <c r="G13" s="14">
        <f t="shared" si="1"/>
        <v>4.1666666666666664E-2</v>
      </c>
      <c r="H13" s="14">
        <f t="shared" ref="H13" si="2">H11/H12</f>
        <v>7.1005917159763315E-2</v>
      </c>
      <c r="I13" s="14">
        <f t="shared" ref="I13:J13" si="3">I11/I12</f>
        <v>4.807692307692308E-2</v>
      </c>
      <c r="J13" s="14">
        <f t="shared" si="3"/>
        <v>8.7499999999999994E-2</v>
      </c>
      <c r="K13" s="14">
        <f t="shared" ref="K13:L13" si="4">K11/K12</f>
        <v>5.6856187290969896E-2</v>
      </c>
      <c r="L13" s="14">
        <f t="shared" si="4"/>
        <v>0.16723549488054607</v>
      </c>
    </row>
    <row r="14" spans="2:12" x14ac:dyDescent="0.25">
      <c r="B14" s="81" t="s">
        <v>51</v>
      </c>
    </row>
    <row r="15" spans="2:12" ht="15.75" x14ac:dyDescent="0.25">
      <c r="B15" s="1" t="s">
        <v>319</v>
      </c>
    </row>
    <row r="17" spans="10:10" x14ac:dyDescent="0.25">
      <c r="J17" t="s">
        <v>15</v>
      </c>
    </row>
  </sheetData>
  <mergeCells count="4">
    <mergeCell ref="B3:K3"/>
    <mergeCell ref="B2:K2"/>
    <mergeCell ref="B4:K4"/>
    <mergeCell ref="B6:L6"/>
  </mergeCells>
  <pageMargins left="0.7" right="0.7" top="0.75" bottom="0.75" header="0.3" footer="0.3"/>
  <ignoredErrors>
    <ignoredError sqref="E11:H11" formulaRange="1"/>
    <ignoredError sqref="F12" numberStoredAsText="1"/>
  </ignoredErrors>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O27"/>
  <sheetViews>
    <sheetView showGridLines="0" topLeftCell="A4" zoomScaleNormal="100" workbookViewId="0">
      <selection activeCell="H22" sqref="H22"/>
    </sheetView>
  </sheetViews>
  <sheetFormatPr defaultRowHeight="15" x14ac:dyDescent="0.25"/>
  <cols>
    <col min="1" max="1" width="8.28515625" customWidth="1"/>
    <col min="2" max="2" width="10" customWidth="1"/>
    <col min="3" max="3" width="16.140625" customWidth="1"/>
    <col min="4" max="4" width="15.140625" customWidth="1"/>
    <col min="5" max="5" width="16" customWidth="1"/>
    <col min="6" max="6" width="13.7109375" customWidth="1"/>
  </cols>
  <sheetData>
    <row r="1" spans="1:8" x14ac:dyDescent="0.25">
      <c r="A1" s="75"/>
      <c r="B1" s="83"/>
      <c r="C1" s="83"/>
      <c r="D1" s="83"/>
      <c r="E1" s="83"/>
      <c r="F1" s="83"/>
    </row>
    <row r="2" spans="1:8" x14ac:dyDescent="0.25">
      <c r="A2" s="75"/>
      <c r="B2" s="748" t="s">
        <v>487</v>
      </c>
      <c r="C2" s="748"/>
      <c r="D2" s="748"/>
      <c r="E2" s="748"/>
      <c r="F2" s="748"/>
    </row>
    <row r="3" spans="1:8" ht="22.5" customHeight="1" x14ac:dyDescent="0.25">
      <c r="A3" s="75"/>
      <c r="B3" s="748" t="s">
        <v>543</v>
      </c>
      <c r="C3" s="748"/>
      <c r="D3" s="748"/>
      <c r="E3" s="748"/>
      <c r="F3" s="748"/>
    </row>
    <row r="4" spans="1:8" ht="30.75" customHeight="1" x14ac:dyDescent="0.25">
      <c r="A4" s="75"/>
      <c r="B4" s="659" t="s">
        <v>508</v>
      </c>
      <c r="C4" s="659"/>
      <c r="D4" s="659"/>
      <c r="E4" s="659"/>
      <c r="F4" s="659"/>
    </row>
    <row r="5" spans="1:8" ht="11.25" customHeight="1" x14ac:dyDescent="0.25">
      <c r="A5" s="75"/>
      <c r="B5" s="135"/>
      <c r="C5" s="135"/>
      <c r="D5" s="135"/>
      <c r="E5" s="135"/>
      <c r="F5" s="135"/>
    </row>
    <row r="6" spans="1:8" ht="30" customHeight="1" x14ac:dyDescent="0.25">
      <c r="A6" s="75"/>
      <c r="B6" s="639" t="s">
        <v>215</v>
      </c>
      <c r="C6" s="640"/>
      <c r="D6" s="640"/>
      <c r="E6" s="640"/>
      <c r="F6" s="641"/>
    </row>
    <row r="7" spans="1:8" ht="30" customHeight="1" x14ac:dyDescent="0.25">
      <c r="A7" s="75"/>
      <c r="B7" s="731" t="s">
        <v>7</v>
      </c>
      <c r="C7" s="749" t="s">
        <v>203</v>
      </c>
      <c r="D7" s="663"/>
      <c r="E7" s="750"/>
      <c r="F7" s="736" t="s">
        <v>66</v>
      </c>
    </row>
    <row r="8" spans="1:8" ht="31.5" customHeight="1" thickBot="1" x14ac:dyDescent="0.3">
      <c r="A8" s="75" t="s">
        <v>15</v>
      </c>
      <c r="B8" s="732"/>
      <c r="C8" s="143" t="s">
        <v>201</v>
      </c>
      <c r="D8" s="144" t="s">
        <v>59</v>
      </c>
      <c r="E8" s="145" t="s">
        <v>202</v>
      </c>
      <c r="F8" s="650"/>
    </row>
    <row r="9" spans="1:8" ht="30" customHeight="1" thickTop="1" x14ac:dyDescent="0.25">
      <c r="A9" s="75"/>
      <c r="B9" s="146">
        <v>2015</v>
      </c>
      <c r="C9" s="152" t="s">
        <v>20</v>
      </c>
      <c r="D9" s="146" t="s">
        <v>20</v>
      </c>
      <c r="E9" s="153" t="s">
        <v>20</v>
      </c>
      <c r="F9" s="147" t="s">
        <v>239</v>
      </c>
    </row>
    <row r="10" spans="1:8" ht="30" customHeight="1" x14ac:dyDescent="0.25">
      <c r="A10" s="75"/>
      <c r="B10" s="9">
        <v>2016</v>
      </c>
      <c r="C10" s="154" t="s">
        <v>20</v>
      </c>
      <c r="D10" s="9" t="s">
        <v>20</v>
      </c>
      <c r="E10" s="155" t="s">
        <v>20</v>
      </c>
      <c r="F10" s="148" t="s">
        <v>785</v>
      </c>
    </row>
    <row r="11" spans="1:8" ht="30" customHeight="1" x14ac:dyDescent="0.25">
      <c r="A11" s="75"/>
      <c r="B11" s="9">
        <v>2017</v>
      </c>
      <c r="C11" s="136">
        <v>0</v>
      </c>
      <c r="D11" s="149">
        <v>0</v>
      </c>
      <c r="E11" s="150">
        <v>10</v>
      </c>
      <c r="F11" s="148" t="s">
        <v>252</v>
      </c>
    </row>
    <row r="12" spans="1:8" ht="30" customHeight="1" x14ac:dyDescent="0.25">
      <c r="A12" s="75"/>
      <c r="B12" s="9">
        <v>2018</v>
      </c>
      <c r="C12" s="136">
        <v>1</v>
      </c>
      <c r="D12" s="149">
        <v>4</v>
      </c>
      <c r="E12" s="150">
        <v>10</v>
      </c>
      <c r="F12" s="148" t="s">
        <v>253</v>
      </c>
    </row>
    <row r="13" spans="1:8" ht="30" customHeight="1" x14ac:dyDescent="0.25">
      <c r="A13" s="75"/>
      <c r="B13" s="9">
        <v>2019</v>
      </c>
      <c r="C13" s="336">
        <v>2</v>
      </c>
      <c r="D13" s="149">
        <v>1</v>
      </c>
      <c r="E13" s="150">
        <v>7</v>
      </c>
      <c r="F13" s="148" t="s">
        <v>254</v>
      </c>
    </row>
    <row r="14" spans="1:8" ht="30" customHeight="1" x14ac:dyDescent="0.25">
      <c r="A14" s="75"/>
      <c r="B14" s="9">
        <v>2020</v>
      </c>
      <c r="C14" s="336">
        <v>0</v>
      </c>
      <c r="D14" s="149">
        <v>7</v>
      </c>
      <c r="E14" s="150">
        <v>5</v>
      </c>
      <c r="F14" s="148" t="s">
        <v>266</v>
      </c>
    </row>
    <row r="15" spans="1:8" ht="30" customHeight="1" x14ac:dyDescent="0.25">
      <c r="A15" s="75"/>
      <c r="B15" s="9">
        <v>2021</v>
      </c>
      <c r="C15" s="336">
        <v>2</v>
      </c>
      <c r="D15" s="149">
        <v>0</v>
      </c>
      <c r="E15" s="150">
        <v>8</v>
      </c>
      <c r="F15" s="148" t="s">
        <v>709</v>
      </c>
    </row>
    <row r="16" spans="1:8" ht="30" customHeight="1" x14ac:dyDescent="0.25">
      <c r="A16" s="75"/>
      <c r="B16" s="9">
        <v>2022</v>
      </c>
      <c r="C16" s="336">
        <v>7</v>
      </c>
      <c r="D16" s="149">
        <v>8</v>
      </c>
      <c r="E16" s="150">
        <v>6</v>
      </c>
      <c r="F16" s="148" t="s">
        <v>17</v>
      </c>
      <c r="H16" s="493"/>
    </row>
    <row r="17" spans="1:15" ht="30" customHeight="1" x14ac:dyDescent="0.25">
      <c r="A17" s="75"/>
      <c r="B17" s="9">
        <v>2023</v>
      </c>
      <c r="C17" s="336" t="s">
        <v>20</v>
      </c>
      <c r="D17" s="149" t="s">
        <v>20</v>
      </c>
      <c r="E17" s="150" t="s">
        <v>20</v>
      </c>
      <c r="F17" s="148" t="s">
        <v>810</v>
      </c>
      <c r="H17" s="493"/>
      <c r="I17" s="493"/>
      <c r="J17" s="493"/>
      <c r="K17" s="493"/>
      <c r="L17" s="493"/>
      <c r="M17" s="493"/>
      <c r="N17" s="493"/>
      <c r="O17" s="493"/>
    </row>
    <row r="18" spans="1:15" ht="30" customHeight="1" x14ac:dyDescent="0.25">
      <c r="A18" s="75"/>
      <c r="B18" s="544">
        <v>2024</v>
      </c>
      <c r="C18" s="336" t="s">
        <v>20</v>
      </c>
      <c r="D18" s="149" t="s">
        <v>20</v>
      </c>
      <c r="E18" s="150" t="s">
        <v>20</v>
      </c>
      <c r="F18" s="148" t="s">
        <v>850</v>
      </c>
      <c r="H18" s="493"/>
      <c r="I18" s="493"/>
      <c r="J18" s="493"/>
      <c r="K18" s="493"/>
      <c r="L18" s="493"/>
      <c r="M18" s="493"/>
      <c r="N18" s="493"/>
      <c r="O18" s="493"/>
    </row>
    <row r="19" spans="1:15" x14ac:dyDescent="0.25">
      <c r="A19" s="75"/>
      <c r="B19" s="81" t="s">
        <v>51</v>
      </c>
    </row>
    <row r="20" spans="1:15" ht="15.75" x14ac:dyDescent="0.25">
      <c r="B20" s="1" t="s">
        <v>319</v>
      </c>
    </row>
    <row r="21" spans="1:15" ht="15" customHeight="1" x14ac:dyDescent="0.25"/>
    <row r="25" spans="1:15" x14ac:dyDescent="0.25">
      <c r="J25" t="s">
        <v>15</v>
      </c>
    </row>
    <row r="27" spans="1:15" x14ac:dyDescent="0.25">
      <c r="A27" s="51"/>
    </row>
  </sheetData>
  <mergeCells count="7">
    <mergeCell ref="B7:B8"/>
    <mergeCell ref="C7:E7"/>
    <mergeCell ref="F7:F8"/>
    <mergeCell ref="B2:F2"/>
    <mergeCell ref="B6:F6"/>
    <mergeCell ref="B4:F4"/>
    <mergeCell ref="B3:F3"/>
  </mergeCells>
  <pageMargins left="0.7" right="0.7" top="0.75" bottom="0.75" header="0.3" footer="0.3"/>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B2:L15"/>
  <sheetViews>
    <sheetView showGridLines="0" zoomScaleNormal="100" workbookViewId="0">
      <selection activeCell="U12" sqref="U12"/>
    </sheetView>
  </sheetViews>
  <sheetFormatPr defaultRowHeight="15" x14ac:dyDescent="0.25"/>
  <cols>
    <col min="1" max="1" width="10.28515625" customWidth="1"/>
    <col min="2" max="2" width="33.42578125" customWidth="1"/>
  </cols>
  <sheetData>
    <row r="2" spans="2:12" x14ac:dyDescent="0.25">
      <c r="B2" s="748" t="s">
        <v>487</v>
      </c>
      <c r="C2" s="748"/>
      <c r="D2" s="748"/>
      <c r="E2" s="748"/>
      <c r="F2" s="748"/>
      <c r="G2" s="748"/>
      <c r="H2" s="748"/>
      <c r="I2" s="748"/>
      <c r="J2" s="748"/>
      <c r="K2" s="748"/>
    </row>
    <row r="3" spans="2:12" ht="20.25" customHeight="1" x14ac:dyDescent="0.25">
      <c r="B3" s="748" t="s">
        <v>788</v>
      </c>
      <c r="C3" s="748"/>
      <c r="D3" s="748"/>
      <c r="E3" s="748"/>
      <c r="F3" s="748"/>
      <c r="G3" s="748"/>
      <c r="H3" s="748"/>
      <c r="I3" s="748"/>
      <c r="J3" s="748"/>
      <c r="K3" s="748"/>
    </row>
    <row r="4" spans="2:12" ht="19.5" customHeight="1" x14ac:dyDescent="0.25">
      <c r="B4" s="659" t="s">
        <v>789</v>
      </c>
      <c r="C4" s="659"/>
      <c r="D4" s="659"/>
      <c r="E4" s="659"/>
      <c r="F4" s="659"/>
      <c r="G4" s="659"/>
      <c r="H4" s="659"/>
      <c r="I4" s="659"/>
      <c r="J4" s="659"/>
      <c r="K4" s="659"/>
    </row>
    <row r="5" spans="2:12" ht="10.5" customHeight="1" x14ac:dyDescent="0.3">
      <c r="B5" s="35"/>
      <c r="C5" s="35"/>
      <c r="D5" s="35"/>
      <c r="E5" s="35"/>
      <c r="F5" s="35"/>
      <c r="G5" s="35"/>
      <c r="H5" s="35"/>
      <c r="I5" s="35"/>
    </row>
    <row r="6" spans="2:12" ht="30" customHeight="1" x14ac:dyDescent="0.25">
      <c r="B6" s="639" t="s">
        <v>787</v>
      </c>
      <c r="C6" s="640"/>
      <c r="D6" s="640"/>
      <c r="E6" s="640"/>
      <c r="F6" s="640"/>
      <c r="G6" s="640"/>
      <c r="H6" s="640"/>
      <c r="I6" s="640"/>
      <c r="J6" s="640"/>
      <c r="K6" s="640"/>
      <c r="L6" s="641"/>
    </row>
    <row r="7" spans="2:12" ht="30" customHeight="1" thickBot="1" x14ac:dyDescent="0.3">
      <c r="B7" s="591" t="s">
        <v>37</v>
      </c>
      <c r="C7" s="592">
        <v>2015</v>
      </c>
      <c r="D7" s="593">
        <v>2016</v>
      </c>
      <c r="E7" s="593">
        <v>2017</v>
      </c>
      <c r="F7" s="594">
        <v>2018</v>
      </c>
      <c r="G7" s="590">
        <v>2019</v>
      </c>
      <c r="H7" s="590">
        <v>2020</v>
      </c>
      <c r="I7" s="590">
        <v>2021</v>
      </c>
      <c r="J7" s="590">
        <v>2022</v>
      </c>
      <c r="K7" s="590">
        <v>2023</v>
      </c>
      <c r="L7" s="590">
        <v>2024</v>
      </c>
    </row>
    <row r="8" spans="2:12" ht="30" customHeight="1" x14ac:dyDescent="0.25">
      <c r="B8" s="200" t="s">
        <v>5</v>
      </c>
      <c r="C8" s="202" t="s">
        <v>20</v>
      </c>
      <c r="D8" s="188" t="s">
        <v>20</v>
      </c>
      <c r="E8" s="188">
        <v>0</v>
      </c>
      <c r="F8" s="202">
        <v>2</v>
      </c>
      <c r="G8" s="202">
        <v>0</v>
      </c>
      <c r="H8" s="202">
        <v>0</v>
      </c>
      <c r="I8" s="202">
        <v>0</v>
      </c>
      <c r="J8" s="202">
        <v>0</v>
      </c>
      <c r="K8" s="511">
        <v>1</v>
      </c>
      <c r="L8" s="511">
        <v>0</v>
      </c>
    </row>
    <row r="9" spans="2:12" ht="30" customHeight="1" x14ac:dyDescent="0.25">
      <c r="B9" s="174" t="s">
        <v>2</v>
      </c>
      <c r="C9" s="13" t="s">
        <v>20</v>
      </c>
      <c r="D9" s="206" t="s">
        <v>20</v>
      </c>
      <c r="E9" s="206">
        <v>3</v>
      </c>
      <c r="F9" s="13">
        <v>0</v>
      </c>
      <c r="G9" s="13">
        <v>1</v>
      </c>
      <c r="H9" s="13">
        <v>1</v>
      </c>
      <c r="I9" s="13">
        <v>2</v>
      </c>
      <c r="J9" s="13">
        <v>1</v>
      </c>
      <c r="K9" s="509">
        <v>6</v>
      </c>
      <c r="L9" s="509">
        <v>2</v>
      </c>
    </row>
    <row r="10" spans="2:12" ht="30" customHeight="1" thickBot="1" x14ac:dyDescent="0.3">
      <c r="B10" s="219" t="s">
        <v>3</v>
      </c>
      <c r="C10" s="220" t="s">
        <v>20</v>
      </c>
      <c r="D10" s="321" t="s">
        <v>20</v>
      </c>
      <c r="E10" s="321">
        <v>1</v>
      </c>
      <c r="F10" s="220">
        <v>1</v>
      </c>
      <c r="G10" s="220">
        <v>1</v>
      </c>
      <c r="H10" s="220">
        <v>0</v>
      </c>
      <c r="I10" s="220">
        <v>1</v>
      </c>
      <c r="J10" s="220">
        <v>0</v>
      </c>
      <c r="K10" s="512">
        <v>4</v>
      </c>
      <c r="L10" s="512">
        <v>0</v>
      </c>
    </row>
    <row r="11" spans="2:12" ht="30" customHeight="1" thickBot="1" x14ac:dyDescent="0.3">
      <c r="B11" s="323" t="s">
        <v>1</v>
      </c>
      <c r="C11" s="324" t="s">
        <v>20</v>
      </c>
      <c r="D11" s="324" t="s">
        <v>20</v>
      </c>
      <c r="E11" s="324">
        <f t="shared" ref="E11:F11" si="0">SUM(E8:E10)</f>
        <v>4</v>
      </c>
      <c r="F11" s="324">
        <f t="shared" si="0"/>
        <v>3</v>
      </c>
      <c r="G11" s="324">
        <f>SUM(G8:G10)</f>
        <v>2</v>
      </c>
      <c r="H11" s="324">
        <f>SUM(H8:H10)</f>
        <v>1</v>
      </c>
      <c r="I11" s="324">
        <v>3</v>
      </c>
      <c r="J11" s="324">
        <v>1</v>
      </c>
      <c r="K11" s="324">
        <v>11</v>
      </c>
      <c r="L11" s="324">
        <v>2</v>
      </c>
    </row>
    <row r="12" spans="2:12" ht="30" customHeight="1" thickTop="1" x14ac:dyDescent="0.25">
      <c r="B12" s="202" t="s">
        <v>305</v>
      </c>
      <c r="C12" s="221">
        <v>138</v>
      </c>
      <c r="D12" s="222">
        <v>146</v>
      </c>
      <c r="E12" s="222">
        <v>208</v>
      </c>
      <c r="F12" s="223" t="s">
        <v>41</v>
      </c>
      <c r="G12" s="224">
        <v>240</v>
      </c>
      <c r="H12" s="224">
        <v>169</v>
      </c>
      <c r="I12" s="224">
        <v>208</v>
      </c>
      <c r="J12" s="224">
        <v>240</v>
      </c>
      <c r="K12" s="224">
        <v>299</v>
      </c>
      <c r="L12" s="224">
        <v>293</v>
      </c>
    </row>
    <row r="13" spans="2:12" ht="30" customHeight="1" x14ac:dyDescent="0.25">
      <c r="B13" s="13" t="s">
        <v>18</v>
      </c>
      <c r="C13" s="97" t="s">
        <v>20</v>
      </c>
      <c r="D13" s="97" t="s">
        <v>20</v>
      </c>
      <c r="E13" s="97">
        <f t="shared" ref="E13:G13" si="1">E11/E12</f>
        <v>1.9230769230769232E-2</v>
      </c>
      <c r="F13" s="97">
        <f t="shared" si="1"/>
        <v>1.3636363636363636E-2</v>
      </c>
      <c r="G13" s="14">
        <f t="shared" si="1"/>
        <v>8.3333333333333332E-3</v>
      </c>
      <c r="H13" s="14">
        <f t="shared" ref="H13" si="2">H11/H12</f>
        <v>5.9171597633136093E-3</v>
      </c>
      <c r="I13" s="14">
        <f t="shared" ref="I13:J13" si="3">I11/I12</f>
        <v>1.4423076923076924E-2</v>
      </c>
      <c r="J13" s="14">
        <f t="shared" si="3"/>
        <v>4.1666666666666666E-3</v>
      </c>
      <c r="K13" s="14">
        <f t="shared" ref="K13:L13" si="4">K11/K12</f>
        <v>3.678929765886288E-2</v>
      </c>
      <c r="L13" s="14">
        <f t="shared" si="4"/>
        <v>6.8259385665529011E-3</v>
      </c>
    </row>
    <row r="14" spans="2:12" x14ac:dyDescent="0.25">
      <c r="B14" s="81" t="s">
        <v>51</v>
      </c>
    </row>
    <row r="15" spans="2:12" ht="15.75" x14ac:dyDescent="0.25">
      <c r="B15" s="1" t="s">
        <v>319</v>
      </c>
    </row>
  </sheetData>
  <mergeCells count="4">
    <mergeCell ref="B4:K4"/>
    <mergeCell ref="B3:K3"/>
    <mergeCell ref="B2:K2"/>
    <mergeCell ref="B6:L6"/>
  </mergeCells>
  <pageMargins left="0.7" right="0.7" top="0.75" bottom="0.75" header="0.3" footer="0.3"/>
  <ignoredErrors>
    <ignoredError sqref="E11:H11" formulaRange="1"/>
    <ignoredError sqref="F12" numberStoredAsText="1"/>
  </ignoredErrors>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B1:L15"/>
  <sheetViews>
    <sheetView showGridLines="0" zoomScaleNormal="100" workbookViewId="0">
      <selection activeCell="I18" sqref="I18"/>
    </sheetView>
  </sheetViews>
  <sheetFormatPr defaultRowHeight="15" x14ac:dyDescent="0.25"/>
  <cols>
    <col min="1" max="1" width="10.85546875" customWidth="1"/>
    <col min="2" max="2" width="31.42578125" customWidth="1"/>
  </cols>
  <sheetData>
    <row r="1" spans="2:12" x14ac:dyDescent="0.25">
      <c r="G1" t="s">
        <v>15</v>
      </c>
    </row>
    <row r="2" spans="2:12" x14ac:dyDescent="0.25">
      <c r="B2" s="748" t="s">
        <v>487</v>
      </c>
      <c r="C2" s="748"/>
      <c r="D2" s="748"/>
      <c r="E2" s="748"/>
      <c r="F2" s="748"/>
      <c r="G2" s="748"/>
      <c r="H2" s="748"/>
      <c r="I2" s="748"/>
      <c r="J2" s="748"/>
      <c r="K2" s="748"/>
    </row>
    <row r="3" spans="2:12" ht="24.75" customHeight="1" x14ac:dyDescent="0.25">
      <c r="B3" s="748" t="s">
        <v>788</v>
      </c>
      <c r="C3" s="748"/>
      <c r="D3" s="748"/>
      <c r="E3" s="748"/>
      <c r="F3" s="748"/>
      <c r="G3" s="748"/>
      <c r="H3" s="748"/>
      <c r="I3" s="748"/>
      <c r="J3" s="748"/>
      <c r="K3" s="748"/>
    </row>
    <row r="4" spans="2:12" ht="22.5" customHeight="1" x14ac:dyDescent="0.25">
      <c r="B4" s="681" t="s">
        <v>790</v>
      </c>
      <c r="C4" s="681"/>
      <c r="D4" s="681"/>
      <c r="E4" s="681"/>
      <c r="F4" s="681"/>
      <c r="G4" s="681"/>
      <c r="H4" s="681"/>
      <c r="I4" s="681"/>
      <c r="J4" s="681"/>
      <c r="K4" s="681"/>
    </row>
    <row r="5" spans="2:12" ht="10.5" customHeight="1" x14ac:dyDescent="0.3">
      <c r="B5" s="35"/>
      <c r="C5" s="35"/>
      <c r="D5" s="35"/>
      <c r="E5" s="35"/>
      <c r="F5" s="35"/>
      <c r="G5" s="35"/>
      <c r="H5" s="35"/>
      <c r="I5" s="35"/>
    </row>
    <row r="6" spans="2:12" ht="30" customHeight="1" x14ac:dyDescent="0.25">
      <c r="B6" s="745" t="s">
        <v>787</v>
      </c>
      <c r="C6" s="746"/>
      <c r="D6" s="746"/>
      <c r="E6" s="746"/>
      <c r="F6" s="746"/>
      <c r="G6" s="746"/>
      <c r="H6" s="746"/>
      <c r="I6" s="746"/>
      <c r="J6" s="746"/>
      <c r="K6" s="746"/>
      <c r="L6" s="747"/>
    </row>
    <row r="7" spans="2:12" ht="30" customHeight="1" thickBot="1" x14ac:dyDescent="0.3">
      <c r="B7" s="591" t="s">
        <v>36</v>
      </c>
      <c r="C7" s="592">
        <v>2015</v>
      </c>
      <c r="D7" s="593">
        <v>2016</v>
      </c>
      <c r="E7" s="593">
        <v>2017</v>
      </c>
      <c r="F7" s="594">
        <v>2018</v>
      </c>
      <c r="G7" s="590">
        <v>2019</v>
      </c>
      <c r="H7" s="590">
        <v>2020</v>
      </c>
      <c r="I7" s="590">
        <v>2021</v>
      </c>
      <c r="J7" s="590">
        <v>2022</v>
      </c>
      <c r="K7" s="590">
        <v>2023</v>
      </c>
      <c r="L7" s="590">
        <v>2024</v>
      </c>
    </row>
    <row r="8" spans="2:12" ht="30" customHeight="1" x14ac:dyDescent="0.25">
      <c r="B8" s="200" t="s">
        <v>0</v>
      </c>
      <c r="C8" s="202" t="s">
        <v>20</v>
      </c>
      <c r="D8" s="188" t="s">
        <v>20</v>
      </c>
      <c r="E8" s="188">
        <v>0</v>
      </c>
      <c r="F8" s="202">
        <v>2</v>
      </c>
      <c r="G8" s="202">
        <v>1</v>
      </c>
      <c r="H8" s="202">
        <v>1</v>
      </c>
      <c r="I8" s="202">
        <v>2</v>
      </c>
      <c r="J8" s="202">
        <v>0</v>
      </c>
      <c r="K8" s="511">
        <v>4</v>
      </c>
      <c r="L8" s="511">
        <v>0</v>
      </c>
    </row>
    <row r="9" spans="2:12" ht="30" customHeight="1" x14ac:dyDescent="0.25">
      <c r="B9" s="174" t="s">
        <v>52</v>
      </c>
      <c r="C9" s="13" t="s">
        <v>20</v>
      </c>
      <c r="D9" s="206" t="s">
        <v>20</v>
      </c>
      <c r="E9" s="206">
        <v>0</v>
      </c>
      <c r="F9" s="13">
        <v>0</v>
      </c>
      <c r="G9" s="13">
        <v>0</v>
      </c>
      <c r="H9" s="13">
        <v>0</v>
      </c>
      <c r="I9" s="13">
        <v>0</v>
      </c>
      <c r="J9" s="13">
        <v>0</v>
      </c>
      <c r="K9" s="509">
        <v>1</v>
      </c>
      <c r="L9" s="509">
        <v>0</v>
      </c>
    </row>
    <row r="10" spans="2:12" ht="30" customHeight="1" thickBot="1" x14ac:dyDescent="0.3">
      <c r="B10" s="219" t="s">
        <v>53</v>
      </c>
      <c r="C10" s="220" t="s">
        <v>20</v>
      </c>
      <c r="D10" s="321" t="s">
        <v>20</v>
      </c>
      <c r="E10" s="321">
        <v>4</v>
      </c>
      <c r="F10" s="220">
        <v>1</v>
      </c>
      <c r="G10" s="220">
        <v>1</v>
      </c>
      <c r="H10" s="220">
        <v>0</v>
      </c>
      <c r="I10" s="220">
        <v>1</v>
      </c>
      <c r="J10" s="220">
        <v>1</v>
      </c>
      <c r="K10" s="512">
        <v>6</v>
      </c>
      <c r="L10" s="512">
        <v>2</v>
      </c>
    </row>
    <row r="11" spans="2:12" ht="30" customHeight="1" thickBot="1" x14ac:dyDescent="0.3">
      <c r="B11" s="323" t="s">
        <v>1</v>
      </c>
      <c r="C11" s="324" t="s">
        <v>20</v>
      </c>
      <c r="D11" s="324" t="s">
        <v>20</v>
      </c>
      <c r="E11" s="324">
        <f t="shared" ref="E11" si="0">SUM(E8:E10)</f>
        <v>4</v>
      </c>
      <c r="F11" s="324">
        <f>SUM(F8:F10)</f>
        <v>3</v>
      </c>
      <c r="G11" s="324">
        <f>SUM(G8:G10)</f>
        <v>2</v>
      </c>
      <c r="H11" s="324">
        <f>SUM(H8:H10)</f>
        <v>1</v>
      </c>
      <c r="I11" s="324">
        <v>3</v>
      </c>
      <c r="J11" s="324">
        <v>1</v>
      </c>
      <c r="K11" s="324">
        <v>11</v>
      </c>
      <c r="L11" s="324">
        <v>2</v>
      </c>
    </row>
    <row r="12" spans="2:12" ht="30" customHeight="1" thickTop="1" x14ac:dyDescent="0.25">
      <c r="B12" s="202" t="s">
        <v>305</v>
      </c>
      <c r="C12" s="221">
        <v>138</v>
      </c>
      <c r="D12" s="222">
        <v>146</v>
      </c>
      <c r="E12" s="222">
        <v>208</v>
      </c>
      <c r="F12" s="223" t="s">
        <v>41</v>
      </c>
      <c r="G12" s="224">
        <v>240</v>
      </c>
      <c r="H12" s="224">
        <v>169</v>
      </c>
      <c r="I12" s="224">
        <v>208</v>
      </c>
      <c r="J12" s="224">
        <v>240</v>
      </c>
      <c r="K12" s="224">
        <v>299</v>
      </c>
      <c r="L12" s="224">
        <v>293</v>
      </c>
    </row>
    <row r="13" spans="2:12" ht="30" customHeight="1" x14ac:dyDescent="0.25">
      <c r="B13" s="13" t="s">
        <v>18</v>
      </c>
      <c r="C13" s="97" t="s">
        <v>20</v>
      </c>
      <c r="D13" s="97" t="s">
        <v>20</v>
      </c>
      <c r="E13" s="97">
        <f t="shared" ref="E13:G13" si="1">E11/E12</f>
        <v>1.9230769230769232E-2</v>
      </c>
      <c r="F13" s="97">
        <f t="shared" si="1"/>
        <v>1.3636363636363636E-2</v>
      </c>
      <c r="G13" s="14">
        <f t="shared" si="1"/>
        <v>8.3333333333333332E-3</v>
      </c>
      <c r="H13" s="14">
        <f t="shared" ref="H13" si="2">H11/H12</f>
        <v>5.9171597633136093E-3</v>
      </c>
      <c r="I13" s="14">
        <f t="shared" ref="I13:J13" si="3">I11/I12</f>
        <v>1.4423076923076924E-2</v>
      </c>
      <c r="J13" s="14">
        <f t="shared" si="3"/>
        <v>4.1666666666666666E-3</v>
      </c>
      <c r="K13" s="14">
        <f t="shared" ref="K13:L13" si="4">K11/K12</f>
        <v>3.678929765886288E-2</v>
      </c>
      <c r="L13" s="14">
        <f t="shared" si="4"/>
        <v>6.8259385665529011E-3</v>
      </c>
    </row>
    <row r="14" spans="2:12" x14ac:dyDescent="0.25">
      <c r="B14" s="81" t="s">
        <v>51</v>
      </c>
    </row>
    <row r="15" spans="2:12" ht="15.75" x14ac:dyDescent="0.25">
      <c r="B15" s="1" t="s">
        <v>319</v>
      </c>
    </row>
  </sheetData>
  <mergeCells count="4">
    <mergeCell ref="B4:K4"/>
    <mergeCell ref="B3:K3"/>
    <mergeCell ref="B2:K2"/>
    <mergeCell ref="B6:L6"/>
  </mergeCells>
  <pageMargins left="0.7" right="0.7" top="0.75" bottom="0.75" header="0.3" footer="0.3"/>
  <pageSetup paperSize="9" orientation="portrait" horizontalDpi="300" verticalDpi="300" r:id="rId1"/>
  <ignoredErrors>
    <ignoredError sqref="E11:H11" formulaRange="1"/>
    <ignoredError sqref="F12"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L36"/>
  <sheetViews>
    <sheetView showGridLines="0" zoomScaleNormal="100" workbookViewId="0">
      <selection activeCell="O12" sqref="O12"/>
    </sheetView>
  </sheetViews>
  <sheetFormatPr defaultColWidth="9.140625" defaultRowHeight="14.25" x14ac:dyDescent="0.2"/>
  <cols>
    <col min="1" max="1" width="10.5703125" style="2" customWidth="1"/>
    <col min="2" max="2" width="32.42578125" style="6" customWidth="1"/>
    <col min="3" max="7" width="9.140625" style="2"/>
    <col min="8" max="9" width="8.7109375" style="2" customWidth="1"/>
    <col min="10" max="16384" width="9.140625" style="2"/>
  </cols>
  <sheetData>
    <row r="1" spans="2:12" x14ac:dyDescent="0.2">
      <c r="B1" s="2"/>
    </row>
    <row r="2" spans="2:12" ht="20.25" customHeight="1" x14ac:dyDescent="0.2">
      <c r="B2" s="630" t="s">
        <v>645</v>
      </c>
      <c r="C2" s="630"/>
      <c r="D2" s="630"/>
      <c r="E2" s="630"/>
      <c r="F2" s="630"/>
      <c r="G2" s="630"/>
      <c r="H2" s="630"/>
      <c r="I2" s="630"/>
      <c r="J2" s="630"/>
      <c r="K2" s="630"/>
    </row>
    <row r="3" spans="2:12" ht="20.25" customHeight="1" x14ac:dyDescent="0.2">
      <c r="B3" s="599" t="s">
        <v>518</v>
      </c>
      <c r="C3" s="599"/>
      <c r="D3" s="599"/>
      <c r="E3" s="599"/>
      <c r="F3" s="599"/>
      <c r="G3" s="599"/>
      <c r="H3" s="599"/>
      <c r="I3" s="599"/>
      <c r="J3" s="599"/>
      <c r="K3" s="599"/>
    </row>
    <row r="4" spans="2:12" ht="30" customHeight="1" x14ac:dyDescent="0.2">
      <c r="B4" s="598" t="s">
        <v>730</v>
      </c>
      <c r="C4" s="598"/>
      <c r="D4" s="598"/>
      <c r="E4" s="598"/>
      <c r="F4" s="598"/>
      <c r="G4" s="598"/>
      <c r="H4" s="598"/>
      <c r="I4" s="598"/>
      <c r="J4" s="598"/>
      <c r="K4" s="598"/>
    </row>
    <row r="5" spans="2:12" ht="16.5" customHeight="1" x14ac:dyDescent="0.25">
      <c r="B5" s="501" t="s">
        <v>761</v>
      </c>
      <c r="C5"/>
      <c r="D5"/>
      <c r="E5"/>
      <c r="F5"/>
      <c r="G5"/>
      <c r="H5"/>
      <c r="I5"/>
    </row>
    <row r="6" spans="2:12" ht="30" customHeight="1" x14ac:dyDescent="0.2">
      <c r="B6" s="602" t="s">
        <v>181</v>
      </c>
      <c r="C6" s="603"/>
      <c r="D6" s="603"/>
      <c r="E6" s="603"/>
      <c r="F6" s="603"/>
      <c r="G6" s="603"/>
      <c r="H6" s="603"/>
      <c r="I6" s="603"/>
      <c r="J6" s="603"/>
      <c r="K6" s="603"/>
      <c r="L6" s="604"/>
    </row>
    <row r="7" spans="2:12" ht="30" customHeight="1" x14ac:dyDescent="0.2">
      <c r="B7" s="194" t="s">
        <v>184</v>
      </c>
      <c r="C7" s="194">
        <v>2015</v>
      </c>
      <c r="D7" s="194">
        <v>2016</v>
      </c>
      <c r="E7" s="194">
        <v>2017</v>
      </c>
      <c r="F7" s="194">
        <v>2018</v>
      </c>
      <c r="G7" s="194">
        <v>2019</v>
      </c>
      <c r="H7" s="194">
        <v>2020</v>
      </c>
      <c r="I7" s="194">
        <v>2021</v>
      </c>
      <c r="J7" s="194">
        <v>2022</v>
      </c>
      <c r="K7" s="194">
        <v>2023</v>
      </c>
      <c r="L7" s="194">
        <v>2024</v>
      </c>
    </row>
    <row r="8" spans="2:12" ht="30" customHeight="1" x14ac:dyDescent="0.2">
      <c r="B8" s="13" t="s">
        <v>182</v>
      </c>
      <c r="C8" s="13">
        <v>102</v>
      </c>
      <c r="D8" s="13">
        <v>103</v>
      </c>
      <c r="E8" s="13">
        <v>99</v>
      </c>
      <c r="F8" s="13">
        <v>120</v>
      </c>
      <c r="G8" s="13">
        <v>113</v>
      </c>
      <c r="H8" s="13">
        <v>71</v>
      </c>
      <c r="I8" s="13">
        <v>84</v>
      </c>
      <c r="J8" s="13">
        <v>99</v>
      </c>
      <c r="K8" s="519">
        <v>114</v>
      </c>
      <c r="L8" s="519">
        <v>0</v>
      </c>
    </row>
    <row r="9" spans="2:12" ht="30" customHeight="1" x14ac:dyDescent="0.2">
      <c r="B9" s="13" t="s">
        <v>824</v>
      </c>
      <c r="C9" s="13">
        <v>0</v>
      </c>
      <c r="D9" s="13">
        <v>0</v>
      </c>
      <c r="E9" s="13">
        <v>14</v>
      </c>
      <c r="F9" s="13">
        <v>11</v>
      </c>
      <c r="G9" s="13">
        <v>9</v>
      </c>
      <c r="H9" s="13">
        <v>15</v>
      </c>
      <c r="I9" s="13">
        <v>9</v>
      </c>
      <c r="J9" s="13">
        <v>5</v>
      </c>
      <c r="K9" s="519">
        <v>10</v>
      </c>
      <c r="L9" s="519">
        <v>144</v>
      </c>
    </row>
    <row r="10" spans="2:12" ht="30" customHeight="1" x14ac:dyDescent="0.2">
      <c r="B10" s="13" t="s">
        <v>760</v>
      </c>
      <c r="C10" s="13">
        <v>30</v>
      </c>
      <c r="D10" s="13">
        <v>25</v>
      </c>
      <c r="E10" s="13">
        <v>38</v>
      </c>
      <c r="F10" s="13">
        <v>45</v>
      </c>
      <c r="G10" s="13">
        <v>51</v>
      </c>
      <c r="H10" s="13">
        <v>30</v>
      </c>
      <c r="I10" s="13">
        <v>41</v>
      </c>
      <c r="J10" s="13">
        <v>32</v>
      </c>
      <c r="K10" s="519">
        <v>56</v>
      </c>
      <c r="L10" s="519">
        <v>68</v>
      </c>
    </row>
    <row r="11" spans="2:12" ht="30" customHeight="1" thickBot="1" x14ac:dyDescent="0.25">
      <c r="B11" s="25" t="s">
        <v>1</v>
      </c>
      <c r="C11" s="25">
        <f t="shared" ref="C11:F11" si="0">SUM(C8:C10)</f>
        <v>132</v>
      </c>
      <c r="D11" s="25">
        <f t="shared" si="0"/>
        <v>128</v>
      </c>
      <c r="E11" s="25">
        <f t="shared" si="0"/>
        <v>151</v>
      </c>
      <c r="F11" s="25">
        <f t="shared" si="0"/>
        <v>176</v>
      </c>
      <c r="G11" s="196">
        <f>SUM(G8:G10)</f>
        <v>173</v>
      </c>
      <c r="H11" s="196">
        <f>SUM(H8:H10)</f>
        <v>116</v>
      </c>
      <c r="I11" s="196">
        <f>SUM(I8:I10)</f>
        <v>134</v>
      </c>
      <c r="J11" s="196">
        <v>136</v>
      </c>
      <c r="K11" s="196">
        <v>180</v>
      </c>
      <c r="L11" s="196">
        <v>212</v>
      </c>
    </row>
    <row r="12" spans="2:12" ht="30" customHeight="1" thickTop="1" x14ac:dyDescent="0.2">
      <c r="B12" s="202" t="s">
        <v>290</v>
      </c>
      <c r="C12" s="197" t="s">
        <v>38</v>
      </c>
      <c r="D12" s="197" t="s">
        <v>39</v>
      </c>
      <c r="E12" s="197" t="s">
        <v>40</v>
      </c>
      <c r="F12" s="197" t="s">
        <v>41</v>
      </c>
      <c r="G12" s="198">
        <v>240</v>
      </c>
      <c r="H12" s="198">
        <v>169</v>
      </c>
      <c r="I12" s="198">
        <v>208</v>
      </c>
      <c r="J12" s="198">
        <v>240</v>
      </c>
      <c r="K12" s="198">
        <v>299</v>
      </c>
      <c r="L12" s="198">
        <v>293</v>
      </c>
    </row>
    <row r="13" spans="2:12" ht="30" customHeight="1" x14ac:dyDescent="0.2">
      <c r="B13" s="13" t="s">
        <v>139</v>
      </c>
      <c r="C13" s="14">
        <f t="shared" ref="C13:G13" si="1">C11/C12</f>
        <v>0.95652173913043481</v>
      </c>
      <c r="D13" s="14">
        <f t="shared" si="1"/>
        <v>0.87671232876712324</v>
      </c>
      <c r="E13" s="14">
        <f t="shared" si="1"/>
        <v>0.72596153846153844</v>
      </c>
      <c r="F13" s="14">
        <f t="shared" si="1"/>
        <v>0.8</v>
      </c>
      <c r="G13" s="14">
        <f t="shared" si="1"/>
        <v>0.72083333333333333</v>
      </c>
      <c r="H13" s="14">
        <f t="shared" ref="H13" si="2">H11/H12</f>
        <v>0.68639053254437865</v>
      </c>
      <c r="I13" s="14">
        <f t="shared" ref="I13:J13" si="3">I11/I12</f>
        <v>0.64423076923076927</v>
      </c>
      <c r="J13" s="14">
        <f t="shared" si="3"/>
        <v>0.56666666666666665</v>
      </c>
      <c r="K13" s="14">
        <f t="shared" ref="K13:L13" si="4">K11/K12</f>
        <v>0.60200668896321075</v>
      </c>
      <c r="L13" s="14">
        <f t="shared" si="4"/>
        <v>0.7235494880546075</v>
      </c>
    </row>
    <row r="14" spans="2:12" ht="15" x14ac:dyDescent="0.25">
      <c r="B14" s="1" t="s">
        <v>805</v>
      </c>
      <c r="C14"/>
      <c r="D14"/>
      <c r="E14"/>
      <c r="F14"/>
      <c r="G14"/>
      <c r="H14"/>
      <c r="I14"/>
    </row>
    <row r="15" spans="2:12" ht="27" customHeight="1" x14ac:dyDescent="0.2">
      <c r="B15" s="631" t="s">
        <v>823</v>
      </c>
      <c r="C15" s="631"/>
      <c r="D15" s="631"/>
      <c r="E15" s="631"/>
      <c r="F15" s="631"/>
      <c r="G15" s="631"/>
      <c r="H15" s="631"/>
      <c r="I15" s="631"/>
      <c r="J15" s="631"/>
      <c r="K15" s="631"/>
      <c r="L15" s="631"/>
    </row>
    <row r="16" spans="2:12" ht="15" x14ac:dyDescent="0.25">
      <c r="B16"/>
      <c r="C16"/>
      <c r="D16"/>
      <c r="E16"/>
      <c r="F16"/>
      <c r="G16"/>
      <c r="H16"/>
      <c r="I16"/>
    </row>
    <row r="17" spans="2:9" ht="15" x14ac:dyDescent="0.25">
      <c r="B17"/>
      <c r="C17"/>
      <c r="D17"/>
      <c r="E17"/>
      <c r="F17"/>
      <c r="G17"/>
      <c r="H17"/>
      <c r="I17"/>
    </row>
    <row r="18" spans="2:9" x14ac:dyDescent="0.2">
      <c r="B18" s="2"/>
    </row>
    <row r="19" spans="2:9" x14ac:dyDescent="0.2">
      <c r="B19" s="2"/>
      <c r="D19" s="2" t="s">
        <v>15</v>
      </c>
    </row>
    <row r="20" spans="2:9" x14ac:dyDescent="0.2">
      <c r="B20" s="2"/>
    </row>
    <row r="21" spans="2:9" x14ac:dyDescent="0.2">
      <c r="B21" s="2"/>
    </row>
    <row r="22" spans="2:9" x14ac:dyDescent="0.2">
      <c r="B22" s="2"/>
    </row>
    <row r="23" spans="2:9" x14ac:dyDescent="0.2">
      <c r="B23" s="2"/>
      <c r="D23" s="2" t="s">
        <v>15</v>
      </c>
    </row>
    <row r="24" spans="2:9" x14ac:dyDescent="0.2">
      <c r="B24" s="2"/>
    </row>
    <row r="25" spans="2:9" x14ac:dyDescent="0.2">
      <c r="B25" s="2"/>
    </row>
    <row r="26" spans="2:9" x14ac:dyDescent="0.2">
      <c r="B26" s="2"/>
    </row>
    <row r="27" spans="2:9" x14ac:dyDescent="0.2">
      <c r="B27" s="2"/>
    </row>
    <row r="28" spans="2:9" x14ac:dyDescent="0.2">
      <c r="B28" s="2"/>
    </row>
    <row r="29" spans="2:9" x14ac:dyDescent="0.2">
      <c r="B29" s="2"/>
    </row>
    <row r="30" spans="2:9" x14ac:dyDescent="0.2">
      <c r="B30" s="2"/>
    </row>
    <row r="31" spans="2:9" x14ac:dyDescent="0.2">
      <c r="B31" s="2"/>
    </row>
    <row r="32" spans="2:9" x14ac:dyDescent="0.2">
      <c r="B32" s="2"/>
    </row>
    <row r="33" spans="2:2" x14ac:dyDescent="0.2">
      <c r="B33" s="2"/>
    </row>
    <row r="34" spans="2:2" x14ac:dyDescent="0.2">
      <c r="B34" s="2"/>
    </row>
    <row r="35" spans="2:2" x14ac:dyDescent="0.2">
      <c r="B35" s="2"/>
    </row>
    <row r="36" spans="2:2" x14ac:dyDescent="0.2">
      <c r="B36" s="2"/>
    </row>
  </sheetData>
  <mergeCells count="5">
    <mergeCell ref="B4:K4"/>
    <mergeCell ref="B3:K3"/>
    <mergeCell ref="B2:K2"/>
    <mergeCell ref="B15:L15"/>
    <mergeCell ref="B6:L6"/>
  </mergeCells>
  <pageMargins left="0.7" right="0.7" top="0.75" bottom="0.75" header="0.3" footer="0.3"/>
  <pageSetup paperSize="9" orientation="portrait" r:id="rId1"/>
  <ignoredErrors>
    <ignoredError sqref="C11:I11" formulaRange="1"/>
    <ignoredError sqref="C12:F12" numberStoredAsText="1"/>
  </ignoredErrors>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H21"/>
  <sheetViews>
    <sheetView showGridLines="0" zoomScaleNormal="100" workbookViewId="0">
      <selection activeCell="K15" sqref="K15"/>
    </sheetView>
  </sheetViews>
  <sheetFormatPr defaultRowHeight="15" x14ac:dyDescent="0.25"/>
  <cols>
    <col min="1" max="2" width="11" customWidth="1"/>
    <col min="3" max="3" width="15.5703125" customWidth="1"/>
    <col min="4" max="4" width="15" customWidth="1"/>
    <col min="5" max="5" width="15.140625" customWidth="1"/>
    <col min="6" max="6" width="13.140625" customWidth="1"/>
  </cols>
  <sheetData>
    <row r="1" spans="1:8" x14ac:dyDescent="0.25">
      <c r="A1" s="75"/>
    </row>
    <row r="2" spans="1:8" x14ac:dyDescent="0.25">
      <c r="A2" s="75"/>
      <c r="B2" s="748" t="s">
        <v>487</v>
      </c>
      <c r="C2" s="748"/>
      <c r="D2" s="748"/>
      <c r="E2" s="748"/>
      <c r="F2" s="748"/>
    </row>
    <row r="3" spans="1:8" ht="29.25" customHeight="1" x14ac:dyDescent="0.25">
      <c r="A3" s="75"/>
      <c r="B3" s="748" t="s">
        <v>788</v>
      </c>
      <c r="C3" s="748"/>
      <c r="D3" s="748"/>
      <c r="E3" s="748"/>
      <c r="F3" s="748"/>
    </row>
    <row r="4" spans="1:8" ht="43.5" customHeight="1" x14ac:dyDescent="0.25">
      <c r="A4" s="75"/>
      <c r="B4" s="681" t="s">
        <v>786</v>
      </c>
      <c r="C4" s="681"/>
      <c r="D4" s="681"/>
      <c r="E4" s="681"/>
      <c r="F4" s="681"/>
    </row>
    <row r="5" spans="1:8" ht="9.75" customHeight="1" x14ac:dyDescent="0.3">
      <c r="A5" s="75"/>
      <c r="B5" s="335"/>
      <c r="C5" s="335"/>
      <c r="D5" s="335"/>
      <c r="E5" s="335"/>
      <c r="F5" s="335"/>
    </row>
    <row r="6" spans="1:8" ht="30" customHeight="1" x14ac:dyDescent="0.25">
      <c r="A6" s="75"/>
      <c r="B6" s="639" t="s">
        <v>787</v>
      </c>
      <c r="C6" s="640"/>
      <c r="D6" s="640"/>
      <c r="E6" s="640"/>
      <c r="F6" s="641"/>
      <c r="H6" s="17"/>
    </row>
    <row r="7" spans="1:8" ht="30" customHeight="1" x14ac:dyDescent="0.25">
      <c r="A7" s="75"/>
      <c r="B7" s="731" t="s">
        <v>7</v>
      </c>
      <c r="C7" s="749" t="s">
        <v>203</v>
      </c>
      <c r="D7" s="663"/>
      <c r="E7" s="750"/>
      <c r="F7" s="736" t="s">
        <v>66</v>
      </c>
      <c r="H7" t="s">
        <v>15</v>
      </c>
    </row>
    <row r="8" spans="1:8" ht="33.75" customHeight="1" thickBot="1" x14ac:dyDescent="0.3">
      <c r="A8" s="75" t="s">
        <v>15</v>
      </c>
      <c r="B8" s="732"/>
      <c r="C8" s="143" t="s">
        <v>201</v>
      </c>
      <c r="D8" s="144" t="s">
        <v>59</v>
      </c>
      <c r="E8" s="145" t="s">
        <v>202</v>
      </c>
      <c r="F8" s="650"/>
      <c r="H8" t="s">
        <v>15</v>
      </c>
    </row>
    <row r="9" spans="1:8" ht="30" customHeight="1" thickTop="1" x14ac:dyDescent="0.25">
      <c r="A9" s="75"/>
      <c r="B9" s="146">
        <v>2015</v>
      </c>
      <c r="C9" s="152" t="s">
        <v>20</v>
      </c>
      <c r="D9" s="146" t="s">
        <v>20</v>
      </c>
      <c r="E9" s="153" t="s">
        <v>20</v>
      </c>
      <c r="F9" s="147" t="s">
        <v>239</v>
      </c>
      <c r="H9" t="s">
        <v>15</v>
      </c>
    </row>
    <row r="10" spans="1:8" ht="30" customHeight="1" x14ac:dyDescent="0.25">
      <c r="A10" s="75"/>
      <c r="B10" s="9">
        <v>2016</v>
      </c>
      <c r="C10" s="154" t="s">
        <v>20</v>
      </c>
      <c r="D10" s="9" t="s">
        <v>20</v>
      </c>
      <c r="E10" s="155" t="s">
        <v>20</v>
      </c>
      <c r="F10" s="148" t="s">
        <v>785</v>
      </c>
      <c r="H10" t="s">
        <v>15</v>
      </c>
    </row>
    <row r="11" spans="1:8" ht="30" customHeight="1" x14ac:dyDescent="0.25">
      <c r="A11" s="75"/>
      <c r="B11" s="9">
        <v>2017</v>
      </c>
      <c r="C11" s="136">
        <v>1</v>
      </c>
      <c r="D11" s="149">
        <v>3</v>
      </c>
      <c r="E11" s="150">
        <v>0</v>
      </c>
      <c r="F11" s="148" t="s">
        <v>255</v>
      </c>
      <c r="H11" t="s">
        <v>15</v>
      </c>
    </row>
    <row r="12" spans="1:8" ht="30" customHeight="1" x14ac:dyDescent="0.25">
      <c r="A12" s="75"/>
      <c r="B12" s="9">
        <v>2018</v>
      </c>
      <c r="C12" s="154">
        <v>0</v>
      </c>
      <c r="D12" s="9">
        <v>0</v>
      </c>
      <c r="E12" s="155">
        <v>3</v>
      </c>
      <c r="F12" s="148" t="s">
        <v>256</v>
      </c>
      <c r="H12" t="s">
        <v>15</v>
      </c>
    </row>
    <row r="13" spans="1:8" ht="30" customHeight="1" x14ac:dyDescent="0.25">
      <c r="A13" s="75"/>
      <c r="B13" s="9">
        <v>2019</v>
      </c>
      <c r="C13" s="336">
        <v>1</v>
      </c>
      <c r="D13" s="9">
        <v>0</v>
      </c>
      <c r="E13" s="155">
        <v>1</v>
      </c>
      <c r="F13" s="148" t="s">
        <v>257</v>
      </c>
      <c r="H13" t="s">
        <v>15</v>
      </c>
    </row>
    <row r="14" spans="1:8" ht="30" customHeight="1" x14ac:dyDescent="0.25">
      <c r="B14" s="9">
        <v>2020</v>
      </c>
      <c r="C14" s="336">
        <v>0</v>
      </c>
      <c r="D14" s="9">
        <v>0</v>
      </c>
      <c r="E14" s="155">
        <v>1</v>
      </c>
      <c r="F14" s="148" t="s">
        <v>322</v>
      </c>
      <c r="H14" t="s">
        <v>15</v>
      </c>
    </row>
    <row r="15" spans="1:8" ht="30" customHeight="1" x14ac:dyDescent="0.25">
      <c r="B15" s="9">
        <v>2021</v>
      </c>
      <c r="C15" s="336">
        <v>1</v>
      </c>
      <c r="D15" s="9">
        <v>0</v>
      </c>
      <c r="E15" s="155">
        <v>2</v>
      </c>
      <c r="F15" s="148" t="s">
        <v>710</v>
      </c>
      <c r="H15" t="s">
        <v>15</v>
      </c>
    </row>
    <row r="16" spans="1:8" ht="30" customHeight="1" x14ac:dyDescent="0.25">
      <c r="B16" s="9">
        <v>2022</v>
      </c>
      <c r="C16" s="336">
        <v>1</v>
      </c>
      <c r="D16" s="9">
        <v>0</v>
      </c>
      <c r="E16" s="155">
        <v>0</v>
      </c>
      <c r="F16" s="148" t="s">
        <v>753</v>
      </c>
      <c r="H16" s="493"/>
    </row>
    <row r="17" spans="1:8" ht="30" customHeight="1" x14ac:dyDescent="0.25">
      <c r="B17" s="9">
        <v>2023</v>
      </c>
      <c r="C17" s="336" t="s">
        <v>20</v>
      </c>
      <c r="D17" s="9" t="s">
        <v>20</v>
      </c>
      <c r="E17" s="155" t="s">
        <v>20</v>
      </c>
      <c r="F17" s="148" t="s">
        <v>809</v>
      </c>
      <c r="H17" s="493"/>
    </row>
    <row r="18" spans="1:8" ht="30" customHeight="1" x14ac:dyDescent="0.25">
      <c r="B18" s="544">
        <v>2024</v>
      </c>
      <c r="C18" s="336" t="s">
        <v>20</v>
      </c>
      <c r="D18" s="544" t="s">
        <v>20</v>
      </c>
      <c r="E18" s="155" t="s">
        <v>20</v>
      </c>
      <c r="F18" s="148" t="s">
        <v>851</v>
      </c>
      <c r="H18" s="493"/>
    </row>
    <row r="19" spans="1:8" x14ac:dyDescent="0.25">
      <c r="A19" s="75"/>
      <c r="B19" s="81" t="s">
        <v>51</v>
      </c>
      <c r="H19" t="s">
        <v>15</v>
      </c>
    </row>
    <row r="20" spans="1:8" ht="15.75" x14ac:dyDescent="0.25">
      <c r="B20" s="1" t="s">
        <v>319</v>
      </c>
      <c r="H20" t="s">
        <v>15</v>
      </c>
    </row>
    <row r="21" spans="1:8" ht="15" customHeight="1" x14ac:dyDescent="0.25"/>
  </sheetData>
  <mergeCells count="7">
    <mergeCell ref="B2:F2"/>
    <mergeCell ref="B4:F4"/>
    <mergeCell ref="B6:F6"/>
    <mergeCell ref="B7:B8"/>
    <mergeCell ref="C7:E7"/>
    <mergeCell ref="F7:F8"/>
    <mergeCell ref="B3:F3"/>
  </mergeCells>
  <pageMargins left="0.7" right="0.7" top="0.75" bottom="0.75" header="0.3" footer="0.3"/>
  <pageSetup paperSize="9" orientation="portrait" r:id="rId1"/>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B2:L15"/>
  <sheetViews>
    <sheetView showGridLines="0" zoomScaleNormal="100" workbookViewId="0">
      <selection activeCell="R11" sqref="R11"/>
    </sheetView>
  </sheetViews>
  <sheetFormatPr defaultRowHeight="15" x14ac:dyDescent="0.25"/>
  <cols>
    <col min="1" max="1" width="10.28515625" customWidth="1"/>
    <col min="2" max="2" width="34" customWidth="1"/>
  </cols>
  <sheetData>
    <row r="2" spans="2:12" x14ac:dyDescent="0.25">
      <c r="B2" s="748" t="s">
        <v>487</v>
      </c>
      <c r="C2" s="748"/>
      <c r="D2" s="748"/>
      <c r="E2" s="748"/>
      <c r="F2" s="748"/>
      <c r="G2" s="748"/>
      <c r="H2" s="748"/>
      <c r="I2" s="748"/>
      <c r="J2" s="748"/>
      <c r="K2" s="748"/>
    </row>
    <row r="3" spans="2:12" ht="24" customHeight="1" x14ac:dyDescent="0.25">
      <c r="B3" s="748" t="s">
        <v>544</v>
      </c>
      <c r="C3" s="748"/>
      <c r="D3" s="748"/>
      <c r="E3" s="748"/>
      <c r="F3" s="748"/>
      <c r="G3" s="748"/>
      <c r="H3" s="748"/>
      <c r="I3" s="748"/>
      <c r="J3" s="748"/>
      <c r="K3" s="748"/>
    </row>
    <row r="4" spans="2:12" ht="28.5" customHeight="1" x14ac:dyDescent="0.25">
      <c r="B4" s="659" t="s">
        <v>509</v>
      </c>
      <c r="C4" s="659"/>
      <c r="D4" s="659"/>
      <c r="E4" s="659"/>
      <c r="F4" s="659"/>
      <c r="G4" s="659"/>
      <c r="H4" s="659"/>
      <c r="I4" s="659"/>
      <c r="J4" s="659"/>
      <c r="K4" s="659"/>
    </row>
    <row r="5" spans="2:12" ht="10.5" customHeight="1" x14ac:dyDescent="0.25">
      <c r="B5" s="288"/>
      <c r="C5" s="288"/>
      <c r="D5" s="288"/>
      <c r="E5" s="288"/>
      <c r="F5" s="288"/>
      <c r="G5" s="288"/>
      <c r="H5" s="288"/>
      <c r="I5" s="288"/>
    </row>
    <row r="6" spans="2:12" ht="30" customHeight="1" x14ac:dyDescent="0.25">
      <c r="B6" s="639" t="s">
        <v>216</v>
      </c>
      <c r="C6" s="640"/>
      <c r="D6" s="640"/>
      <c r="E6" s="640"/>
      <c r="F6" s="640"/>
      <c r="G6" s="640"/>
      <c r="H6" s="640"/>
      <c r="I6" s="640"/>
      <c r="J6" s="640"/>
      <c r="K6" s="640"/>
      <c r="L6" s="641"/>
    </row>
    <row r="7" spans="2:12" ht="30" customHeight="1" thickBot="1" x14ac:dyDescent="0.3">
      <c r="B7" s="591" t="s">
        <v>37</v>
      </c>
      <c r="C7" s="592">
        <v>2015</v>
      </c>
      <c r="D7" s="593">
        <v>2016</v>
      </c>
      <c r="E7" s="593">
        <v>2017</v>
      </c>
      <c r="F7" s="594">
        <v>2018</v>
      </c>
      <c r="G7" s="590">
        <v>2019</v>
      </c>
      <c r="H7" s="590">
        <v>2020</v>
      </c>
      <c r="I7" s="590">
        <v>2021</v>
      </c>
      <c r="J7" s="590">
        <v>2022</v>
      </c>
      <c r="K7" s="590">
        <v>2023</v>
      </c>
      <c r="L7" s="590">
        <v>2024</v>
      </c>
    </row>
    <row r="8" spans="2:12" ht="30" customHeight="1" x14ac:dyDescent="0.25">
      <c r="B8" s="200" t="s">
        <v>5</v>
      </c>
      <c r="C8" s="202" t="s">
        <v>20</v>
      </c>
      <c r="D8" s="202" t="s">
        <v>20</v>
      </c>
      <c r="E8" s="188">
        <v>2</v>
      </c>
      <c r="F8" s="202">
        <v>7</v>
      </c>
      <c r="G8" s="202">
        <v>2</v>
      </c>
      <c r="H8" s="202">
        <v>0</v>
      </c>
      <c r="I8" s="202">
        <v>7</v>
      </c>
      <c r="J8" s="202">
        <v>8</v>
      </c>
      <c r="K8" s="511">
        <v>4</v>
      </c>
      <c r="L8" s="511">
        <v>6</v>
      </c>
    </row>
    <row r="9" spans="2:12" ht="30" customHeight="1" x14ac:dyDescent="0.25">
      <c r="B9" s="174" t="s">
        <v>2</v>
      </c>
      <c r="C9" s="13" t="s">
        <v>20</v>
      </c>
      <c r="D9" s="13" t="s">
        <v>20</v>
      </c>
      <c r="E9" s="206">
        <v>4</v>
      </c>
      <c r="F9" s="13">
        <v>23</v>
      </c>
      <c r="G9" s="13">
        <v>23</v>
      </c>
      <c r="H9" s="13">
        <v>21</v>
      </c>
      <c r="I9" s="13">
        <v>28</v>
      </c>
      <c r="J9" s="13">
        <v>26</v>
      </c>
      <c r="K9" s="509">
        <v>40</v>
      </c>
      <c r="L9" s="509">
        <v>41</v>
      </c>
    </row>
    <row r="10" spans="2:12" ht="30" customHeight="1" thickBot="1" x14ac:dyDescent="0.3">
      <c r="B10" s="219" t="s">
        <v>3</v>
      </c>
      <c r="C10" s="220" t="s">
        <v>20</v>
      </c>
      <c r="D10" s="220" t="s">
        <v>20</v>
      </c>
      <c r="E10" s="321">
        <v>2</v>
      </c>
      <c r="F10" s="220">
        <v>14</v>
      </c>
      <c r="G10" s="220">
        <v>16</v>
      </c>
      <c r="H10" s="220">
        <v>8</v>
      </c>
      <c r="I10" s="220">
        <v>16</v>
      </c>
      <c r="J10" s="220">
        <v>19</v>
      </c>
      <c r="K10" s="512">
        <v>30</v>
      </c>
      <c r="L10" s="512">
        <v>18</v>
      </c>
    </row>
    <row r="11" spans="2:12" ht="30" customHeight="1" thickBot="1" x14ac:dyDescent="0.3">
      <c r="B11" s="323" t="s">
        <v>1</v>
      </c>
      <c r="C11" s="324" t="s">
        <v>20</v>
      </c>
      <c r="D11" s="324" t="s">
        <v>20</v>
      </c>
      <c r="E11" s="324">
        <f t="shared" ref="E11:F11" si="0">SUM(E8:E10)</f>
        <v>8</v>
      </c>
      <c r="F11" s="324">
        <f t="shared" si="0"/>
        <v>44</v>
      </c>
      <c r="G11" s="324">
        <f>SUM(G8:G10)</f>
        <v>41</v>
      </c>
      <c r="H11" s="324">
        <f>SUM(H8:H10)</f>
        <v>29</v>
      </c>
      <c r="I11" s="324">
        <v>51</v>
      </c>
      <c r="J11" s="324">
        <v>53</v>
      </c>
      <c r="K11" s="324">
        <v>74</v>
      </c>
      <c r="L11" s="324">
        <v>65</v>
      </c>
    </row>
    <row r="12" spans="2:12" ht="30" customHeight="1" thickTop="1" x14ac:dyDescent="0.25">
      <c r="B12" s="202" t="s">
        <v>305</v>
      </c>
      <c r="C12" s="221">
        <v>138</v>
      </c>
      <c r="D12" s="222">
        <v>146</v>
      </c>
      <c r="E12" s="222">
        <v>208</v>
      </c>
      <c r="F12" s="223" t="s">
        <v>41</v>
      </c>
      <c r="G12" s="224">
        <v>240</v>
      </c>
      <c r="H12" s="224">
        <v>169</v>
      </c>
      <c r="I12" s="224">
        <v>208</v>
      </c>
      <c r="J12" s="224">
        <v>240</v>
      </c>
      <c r="K12" s="224">
        <v>299</v>
      </c>
      <c r="L12" s="224">
        <v>293</v>
      </c>
    </row>
    <row r="13" spans="2:12" ht="30" customHeight="1" x14ac:dyDescent="0.25">
      <c r="B13" s="13" t="s">
        <v>18</v>
      </c>
      <c r="C13" s="97" t="s">
        <v>20</v>
      </c>
      <c r="D13" s="97" t="s">
        <v>20</v>
      </c>
      <c r="E13" s="97">
        <f t="shared" ref="E13:G13" si="1">E11/E12</f>
        <v>3.8461538461538464E-2</v>
      </c>
      <c r="F13" s="97">
        <f t="shared" si="1"/>
        <v>0.2</v>
      </c>
      <c r="G13" s="14">
        <f t="shared" si="1"/>
        <v>0.17083333333333334</v>
      </c>
      <c r="H13" s="14">
        <f t="shared" ref="H13" si="2">H11/H12</f>
        <v>0.17159763313609466</v>
      </c>
      <c r="I13" s="14">
        <f t="shared" ref="I13:J13" si="3">I11/I12</f>
        <v>0.24519230769230768</v>
      </c>
      <c r="J13" s="14">
        <f t="shared" si="3"/>
        <v>0.22083333333333333</v>
      </c>
      <c r="K13" s="14">
        <f t="shared" ref="K13:L13" si="4">K11/K12</f>
        <v>0.24749163879598662</v>
      </c>
      <c r="L13" s="14">
        <f t="shared" si="4"/>
        <v>0.22184300341296928</v>
      </c>
    </row>
    <row r="14" spans="2:12" x14ac:dyDescent="0.25">
      <c r="B14" s="81" t="s">
        <v>51</v>
      </c>
    </row>
    <row r="15" spans="2:12" ht="15.75" x14ac:dyDescent="0.25">
      <c r="B15" s="1" t="s">
        <v>319</v>
      </c>
    </row>
  </sheetData>
  <mergeCells count="4">
    <mergeCell ref="B4:K4"/>
    <mergeCell ref="B3:K3"/>
    <mergeCell ref="B2:K2"/>
    <mergeCell ref="B6:L6"/>
  </mergeCells>
  <pageMargins left="0.7" right="0.7" top="0.75" bottom="0.75" header="0.3" footer="0.3"/>
  <ignoredErrors>
    <ignoredError sqref="E11:H11" formulaRange="1"/>
    <ignoredError sqref="F12" numberStoredAsText="1"/>
  </ignoredErrors>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B2:L16"/>
  <sheetViews>
    <sheetView showGridLines="0" zoomScaleNormal="100" workbookViewId="0">
      <selection activeCell="N18" sqref="N18"/>
    </sheetView>
  </sheetViews>
  <sheetFormatPr defaultRowHeight="15" x14ac:dyDescent="0.25"/>
  <cols>
    <col min="1" max="1" width="10.85546875" customWidth="1"/>
    <col min="2" max="2" width="32.5703125" customWidth="1"/>
  </cols>
  <sheetData>
    <row r="2" spans="2:12" x14ac:dyDescent="0.25">
      <c r="B2" s="748" t="s">
        <v>487</v>
      </c>
      <c r="C2" s="748"/>
      <c r="D2" s="748"/>
      <c r="E2" s="748"/>
      <c r="F2" s="748"/>
      <c r="G2" s="748"/>
      <c r="H2" s="748"/>
      <c r="I2" s="748"/>
      <c r="J2" s="748"/>
      <c r="K2" s="748"/>
    </row>
    <row r="3" spans="2:12" ht="21.75" customHeight="1" x14ac:dyDescent="0.25">
      <c r="B3" s="748" t="s">
        <v>544</v>
      </c>
      <c r="C3" s="748"/>
      <c r="D3" s="748"/>
      <c r="E3" s="748"/>
      <c r="F3" s="748"/>
      <c r="G3" s="748"/>
      <c r="H3" s="748"/>
      <c r="I3" s="748"/>
      <c r="J3" s="748"/>
      <c r="K3" s="748"/>
    </row>
    <row r="4" spans="2:12" ht="39" customHeight="1" x14ac:dyDescent="0.25">
      <c r="B4" s="681" t="s">
        <v>510</v>
      </c>
      <c r="C4" s="681"/>
      <c r="D4" s="681"/>
      <c r="E4" s="681"/>
      <c r="F4" s="681"/>
      <c r="G4" s="681"/>
      <c r="H4" s="681"/>
      <c r="I4" s="681"/>
      <c r="J4" s="681"/>
      <c r="K4" s="681"/>
    </row>
    <row r="5" spans="2:12" ht="10.5" customHeight="1" x14ac:dyDescent="0.25">
      <c r="B5" s="337"/>
      <c r="C5" s="337"/>
      <c r="D5" s="337"/>
      <c r="E5" s="337"/>
      <c r="F5" s="337"/>
      <c r="G5" s="337"/>
      <c r="H5" s="337"/>
      <c r="I5" s="337"/>
    </row>
    <row r="6" spans="2:12" ht="30" customHeight="1" x14ac:dyDescent="0.25">
      <c r="B6" s="745" t="s">
        <v>216</v>
      </c>
      <c r="C6" s="746"/>
      <c r="D6" s="746"/>
      <c r="E6" s="746"/>
      <c r="F6" s="746"/>
      <c r="G6" s="746"/>
      <c r="H6" s="746"/>
      <c r="I6" s="746"/>
      <c r="J6" s="746"/>
      <c r="K6" s="746"/>
      <c r="L6" s="747"/>
    </row>
    <row r="7" spans="2:12" ht="30" customHeight="1" thickBot="1" x14ac:dyDescent="0.3">
      <c r="B7" s="591" t="s">
        <v>36</v>
      </c>
      <c r="C7" s="592">
        <v>2015</v>
      </c>
      <c r="D7" s="593">
        <v>2016</v>
      </c>
      <c r="E7" s="593">
        <v>2017</v>
      </c>
      <c r="F7" s="594">
        <v>2018</v>
      </c>
      <c r="G7" s="590">
        <v>2019</v>
      </c>
      <c r="H7" s="590">
        <v>2020</v>
      </c>
      <c r="I7" s="590">
        <v>2021</v>
      </c>
      <c r="J7" s="590">
        <v>2022</v>
      </c>
      <c r="K7" s="590">
        <v>2023</v>
      </c>
      <c r="L7" s="590">
        <v>2024</v>
      </c>
    </row>
    <row r="8" spans="2:12" ht="30" customHeight="1" x14ac:dyDescent="0.25">
      <c r="B8" s="200" t="s">
        <v>0</v>
      </c>
      <c r="C8" s="202" t="s">
        <v>20</v>
      </c>
      <c r="D8" s="202" t="s">
        <v>20</v>
      </c>
      <c r="E8" s="188">
        <v>6</v>
      </c>
      <c r="F8" s="202">
        <v>16</v>
      </c>
      <c r="G8" s="202">
        <v>22</v>
      </c>
      <c r="H8" s="202">
        <v>6</v>
      </c>
      <c r="I8" s="202">
        <v>19</v>
      </c>
      <c r="J8" s="202">
        <v>12</v>
      </c>
      <c r="K8" s="511">
        <v>19</v>
      </c>
      <c r="L8" s="511">
        <v>9</v>
      </c>
    </row>
    <row r="9" spans="2:12" ht="30" customHeight="1" x14ac:dyDescent="0.25">
      <c r="B9" s="174" t="s">
        <v>52</v>
      </c>
      <c r="C9" s="13" t="s">
        <v>20</v>
      </c>
      <c r="D9" s="13" t="s">
        <v>20</v>
      </c>
      <c r="E9" s="206">
        <v>2</v>
      </c>
      <c r="F9" s="13">
        <v>3</v>
      </c>
      <c r="G9" s="13">
        <v>4</v>
      </c>
      <c r="H9" s="13">
        <v>3</v>
      </c>
      <c r="I9" s="13">
        <v>6</v>
      </c>
      <c r="J9" s="13">
        <v>16</v>
      </c>
      <c r="K9" s="509">
        <v>7</v>
      </c>
      <c r="L9" s="509">
        <v>0</v>
      </c>
    </row>
    <row r="10" spans="2:12" ht="30" customHeight="1" thickBot="1" x14ac:dyDescent="0.3">
      <c r="B10" s="219" t="s">
        <v>53</v>
      </c>
      <c r="C10" s="220" t="s">
        <v>20</v>
      </c>
      <c r="D10" s="220" t="s">
        <v>20</v>
      </c>
      <c r="E10" s="321">
        <v>0</v>
      </c>
      <c r="F10" s="220">
        <v>25</v>
      </c>
      <c r="G10" s="220">
        <v>15</v>
      </c>
      <c r="H10" s="220">
        <v>20</v>
      </c>
      <c r="I10" s="220">
        <v>26</v>
      </c>
      <c r="J10" s="220">
        <v>25</v>
      </c>
      <c r="K10" s="512">
        <v>48</v>
      </c>
      <c r="L10" s="512">
        <v>56</v>
      </c>
    </row>
    <row r="11" spans="2:12" ht="30" customHeight="1" thickBot="1" x14ac:dyDescent="0.3">
      <c r="B11" s="323" t="s">
        <v>1</v>
      </c>
      <c r="C11" s="324" t="s">
        <v>20</v>
      </c>
      <c r="D11" s="324" t="s">
        <v>20</v>
      </c>
      <c r="E11" s="324">
        <f t="shared" ref="E11" si="0">SUM(E8:E10)</f>
        <v>8</v>
      </c>
      <c r="F11" s="324">
        <f>SUM(F8:F10)</f>
        <v>44</v>
      </c>
      <c r="G11" s="324">
        <f>SUM(G8:G10)</f>
        <v>41</v>
      </c>
      <c r="H11" s="324">
        <f>SUM(H8:H10)</f>
        <v>29</v>
      </c>
      <c r="I11" s="324">
        <v>51</v>
      </c>
      <c r="J11" s="324">
        <v>53</v>
      </c>
      <c r="K11" s="324">
        <v>74</v>
      </c>
      <c r="L11" s="324">
        <v>65</v>
      </c>
    </row>
    <row r="12" spans="2:12" ht="30" customHeight="1" thickTop="1" x14ac:dyDescent="0.25">
      <c r="B12" s="202" t="s">
        <v>305</v>
      </c>
      <c r="C12" s="221">
        <v>138</v>
      </c>
      <c r="D12" s="222">
        <v>146</v>
      </c>
      <c r="E12" s="222">
        <v>208</v>
      </c>
      <c r="F12" s="223" t="s">
        <v>41</v>
      </c>
      <c r="G12" s="224">
        <v>240</v>
      </c>
      <c r="H12" s="224">
        <v>169</v>
      </c>
      <c r="I12" s="224">
        <v>208</v>
      </c>
      <c r="J12" s="224">
        <v>240</v>
      </c>
      <c r="K12" s="224">
        <v>299</v>
      </c>
      <c r="L12" s="224">
        <v>293</v>
      </c>
    </row>
    <row r="13" spans="2:12" ht="30" customHeight="1" x14ac:dyDescent="0.25">
      <c r="B13" s="13" t="s">
        <v>18</v>
      </c>
      <c r="C13" s="97" t="s">
        <v>20</v>
      </c>
      <c r="D13" s="97" t="s">
        <v>20</v>
      </c>
      <c r="E13" s="97">
        <f t="shared" ref="E13:G13" si="1">E11/E12</f>
        <v>3.8461538461538464E-2</v>
      </c>
      <c r="F13" s="97">
        <f t="shared" si="1"/>
        <v>0.2</v>
      </c>
      <c r="G13" s="14">
        <f t="shared" si="1"/>
        <v>0.17083333333333334</v>
      </c>
      <c r="H13" s="14">
        <f t="shared" ref="H13" si="2">H11/H12</f>
        <v>0.17159763313609466</v>
      </c>
      <c r="I13" s="14">
        <f t="shared" ref="I13:J13" si="3">I11/I12</f>
        <v>0.24519230769230768</v>
      </c>
      <c r="J13" s="14">
        <f t="shared" si="3"/>
        <v>0.22083333333333333</v>
      </c>
      <c r="K13" s="14">
        <f t="shared" ref="K13:L13" si="4">K11/K12</f>
        <v>0.24749163879598662</v>
      </c>
      <c r="L13" s="14">
        <f t="shared" si="4"/>
        <v>0.22184300341296928</v>
      </c>
    </row>
    <row r="14" spans="2:12" x14ac:dyDescent="0.25">
      <c r="B14" s="81" t="s">
        <v>51</v>
      </c>
    </row>
    <row r="15" spans="2:12" ht="15.75" x14ac:dyDescent="0.25">
      <c r="B15" s="1" t="s">
        <v>319</v>
      </c>
    </row>
    <row r="16" spans="2:12" x14ac:dyDescent="0.25">
      <c r="B16" t="s">
        <v>15</v>
      </c>
      <c r="F16" t="s">
        <v>15</v>
      </c>
    </row>
  </sheetData>
  <mergeCells count="4">
    <mergeCell ref="B4:K4"/>
    <mergeCell ref="B3:K3"/>
    <mergeCell ref="B2:K2"/>
    <mergeCell ref="B6:L6"/>
  </mergeCells>
  <pageMargins left="0.7" right="0.7" top="0.75" bottom="0.75" header="0.3" footer="0.3"/>
  <pageSetup paperSize="9" orientation="portrait" horizontalDpi="300" verticalDpi="300" r:id="rId1"/>
  <ignoredErrors>
    <ignoredError sqref="E11:H11" formulaRange="1"/>
    <ignoredError sqref="F12" numberStoredAsText="1"/>
  </ignoredErrors>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H22"/>
  <sheetViews>
    <sheetView showGridLines="0" topLeftCell="A4" workbookViewId="0">
      <selection activeCell="I21" sqref="I21"/>
    </sheetView>
  </sheetViews>
  <sheetFormatPr defaultRowHeight="15" x14ac:dyDescent="0.25"/>
  <cols>
    <col min="1" max="1" width="11" customWidth="1"/>
    <col min="2" max="2" width="11.5703125" customWidth="1"/>
    <col min="3" max="3" width="16.42578125" customWidth="1"/>
    <col min="4" max="4" width="18.7109375" customWidth="1"/>
    <col min="5" max="5" width="15.140625" customWidth="1"/>
    <col min="6" max="6" width="15" customWidth="1"/>
  </cols>
  <sheetData>
    <row r="1" spans="1:8" x14ac:dyDescent="0.25">
      <c r="A1" s="75"/>
    </row>
    <row r="2" spans="1:8" x14ac:dyDescent="0.25">
      <c r="A2" s="75"/>
      <c r="B2" s="748" t="s">
        <v>487</v>
      </c>
      <c r="C2" s="748"/>
      <c r="D2" s="748"/>
      <c r="E2" s="748"/>
      <c r="F2" s="748"/>
    </row>
    <row r="3" spans="1:8" ht="19.5" customHeight="1" x14ac:dyDescent="0.25">
      <c r="A3" s="75"/>
      <c r="B3" s="748" t="s">
        <v>544</v>
      </c>
      <c r="C3" s="748"/>
      <c r="D3" s="748"/>
      <c r="E3" s="748"/>
      <c r="F3" s="748"/>
    </row>
    <row r="4" spans="1:8" ht="40.5" customHeight="1" x14ac:dyDescent="0.25">
      <c r="A4" s="75"/>
      <c r="B4" s="681" t="s">
        <v>502</v>
      </c>
      <c r="C4" s="681"/>
      <c r="D4" s="681"/>
      <c r="E4" s="681"/>
      <c r="F4" s="681"/>
    </row>
    <row r="5" spans="1:8" ht="8.25" customHeight="1" x14ac:dyDescent="0.25">
      <c r="A5" s="75"/>
      <c r="B5" s="135"/>
      <c r="C5" s="135"/>
      <c r="D5" s="135"/>
      <c r="E5" s="135"/>
      <c r="F5" s="135"/>
    </row>
    <row r="6" spans="1:8" ht="30" customHeight="1" x14ac:dyDescent="0.25">
      <c r="A6" s="75"/>
      <c r="B6" s="639" t="s">
        <v>216</v>
      </c>
      <c r="C6" s="640"/>
      <c r="D6" s="640"/>
      <c r="E6" s="640"/>
      <c r="F6" s="641"/>
    </row>
    <row r="7" spans="1:8" ht="30" customHeight="1" x14ac:dyDescent="0.25">
      <c r="A7" s="75" t="s">
        <v>15</v>
      </c>
      <c r="B7" s="731" t="s">
        <v>7</v>
      </c>
      <c r="C7" s="749" t="s">
        <v>203</v>
      </c>
      <c r="D7" s="663"/>
      <c r="E7" s="750"/>
      <c r="F7" s="736" t="s">
        <v>66</v>
      </c>
    </row>
    <row r="8" spans="1:8" ht="30" customHeight="1" thickBot="1" x14ac:dyDescent="0.3">
      <c r="A8" s="75" t="s">
        <v>15</v>
      </c>
      <c r="B8" s="732"/>
      <c r="C8" s="143" t="s">
        <v>201</v>
      </c>
      <c r="D8" s="144" t="s">
        <v>59</v>
      </c>
      <c r="E8" s="145" t="s">
        <v>202</v>
      </c>
      <c r="F8" s="650"/>
    </row>
    <row r="9" spans="1:8" ht="30" customHeight="1" thickTop="1" x14ac:dyDescent="0.25">
      <c r="A9" s="75"/>
      <c r="B9" s="146">
        <v>2015</v>
      </c>
      <c r="C9" s="152" t="s">
        <v>20</v>
      </c>
      <c r="D9" s="146" t="s">
        <v>20</v>
      </c>
      <c r="E9" s="153" t="s">
        <v>20</v>
      </c>
      <c r="F9" s="147" t="s">
        <v>239</v>
      </c>
    </row>
    <row r="10" spans="1:8" ht="30" customHeight="1" x14ac:dyDescent="0.25">
      <c r="A10" s="75"/>
      <c r="B10" s="9">
        <v>2016</v>
      </c>
      <c r="C10" s="154" t="s">
        <v>20</v>
      </c>
      <c r="D10" s="9" t="s">
        <v>20</v>
      </c>
      <c r="E10" s="155" t="s">
        <v>20</v>
      </c>
      <c r="F10" s="148" t="s">
        <v>80</v>
      </c>
    </row>
    <row r="11" spans="1:8" ht="30" customHeight="1" x14ac:dyDescent="0.25">
      <c r="A11" s="75"/>
      <c r="B11" s="9">
        <v>2017</v>
      </c>
      <c r="C11" s="136">
        <v>1</v>
      </c>
      <c r="D11" s="149">
        <v>1</v>
      </c>
      <c r="E11" s="150">
        <v>6</v>
      </c>
      <c r="F11" s="148" t="s">
        <v>258</v>
      </c>
    </row>
    <row r="12" spans="1:8" ht="30" customHeight="1" x14ac:dyDescent="0.25">
      <c r="A12" s="75"/>
      <c r="B12" s="9">
        <v>2018</v>
      </c>
      <c r="C12" s="154">
        <v>19</v>
      </c>
      <c r="D12" s="9">
        <v>4</v>
      </c>
      <c r="E12" s="155">
        <v>21</v>
      </c>
      <c r="F12" s="148" t="s">
        <v>259</v>
      </c>
    </row>
    <row r="13" spans="1:8" ht="30" customHeight="1" x14ac:dyDescent="0.25">
      <c r="A13" s="75"/>
      <c r="B13" s="9">
        <v>2019</v>
      </c>
      <c r="C13" s="336">
        <v>13</v>
      </c>
      <c r="D13" s="149">
        <v>4</v>
      </c>
      <c r="E13" s="150">
        <v>24</v>
      </c>
      <c r="F13" s="148" t="s">
        <v>260</v>
      </c>
    </row>
    <row r="14" spans="1:8" ht="30" customHeight="1" x14ac:dyDescent="0.25">
      <c r="A14" s="75"/>
      <c r="B14" s="9">
        <v>2020</v>
      </c>
      <c r="C14" s="336">
        <v>18</v>
      </c>
      <c r="D14" s="149">
        <v>0</v>
      </c>
      <c r="E14" s="150">
        <v>11</v>
      </c>
      <c r="F14" s="148" t="s">
        <v>321</v>
      </c>
      <c r="H14" t="s">
        <v>15</v>
      </c>
    </row>
    <row r="15" spans="1:8" ht="30" customHeight="1" x14ac:dyDescent="0.25">
      <c r="B15" s="9">
        <v>2021</v>
      </c>
      <c r="C15" s="336">
        <v>22</v>
      </c>
      <c r="D15" s="149">
        <v>6</v>
      </c>
      <c r="E15" s="150">
        <v>23</v>
      </c>
      <c r="F15" s="148" t="s">
        <v>701</v>
      </c>
    </row>
    <row r="16" spans="1:8" ht="30" customHeight="1" x14ac:dyDescent="0.25">
      <c r="B16" s="9">
        <v>2022</v>
      </c>
      <c r="C16" s="336">
        <v>29</v>
      </c>
      <c r="D16" s="149">
        <v>6</v>
      </c>
      <c r="E16" s="150">
        <v>18</v>
      </c>
      <c r="F16" s="148" t="s">
        <v>752</v>
      </c>
    </row>
    <row r="17" spans="2:6" ht="30" customHeight="1" x14ac:dyDescent="0.25">
      <c r="B17" s="9">
        <v>2023</v>
      </c>
      <c r="C17" s="336">
        <v>43</v>
      </c>
      <c r="D17" s="149">
        <v>4</v>
      </c>
      <c r="E17" s="150">
        <v>27</v>
      </c>
      <c r="F17" s="148" t="s">
        <v>782</v>
      </c>
    </row>
    <row r="18" spans="2:6" ht="30" customHeight="1" x14ac:dyDescent="0.25">
      <c r="B18" s="544">
        <v>2024</v>
      </c>
      <c r="C18" s="336" t="s">
        <v>20</v>
      </c>
      <c r="D18" s="149" t="s">
        <v>20</v>
      </c>
      <c r="E18" s="150" t="s">
        <v>20</v>
      </c>
      <c r="F18" s="148" t="s">
        <v>852</v>
      </c>
    </row>
    <row r="19" spans="2:6" x14ac:dyDescent="0.25">
      <c r="B19" s="81" t="s">
        <v>51</v>
      </c>
    </row>
    <row r="20" spans="2:6" ht="15" customHeight="1" x14ac:dyDescent="0.25">
      <c r="B20" s="1" t="s">
        <v>319</v>
      </c>
    </row>
    <row r="21" spans="2:6" ht="15.75" x14ac:dyDescent="0.25">
      <c r="C21" s="487"/>
      <c r="D21" s="126"/>
      <c r="E21" s="126"/>
      <c r="F21" s="60"/>
    </row>
    <row r="22" spans="2:6" ht="15.75" x14ac:dyDescent="0.25">
      <c r="E22" s="126"/>
    </row>
  </sheetData>
  <mergeCells count="7">
    <mergeCell ref="B7:B8"/>
    <mergeCell ref="C7:E7"/>
    <mergeCell ref="F7:F8"/>
    <mergeCell ref="B2:F2"/>
    <mergeCell ref="B6:F6"/>
    <mergeCell ref="B4:F4"/>
    <mergeCell ref="B3:F3"/>
  </mergeCells>
  <pageMargins left="0.7" right="0.7" top="0.75" bottom="0.75" header="0.3" footer="0.3"/>
  <pageSetup paperSize="9" orientation="portrait" r:id="rId1"/>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L28"/>
  <sheetViews>
    <sheetView showGridLines="0" workbookViewId="0">
      <selection activeCell="R24" sqref="R24"/>
    </sheetView>
  </sheetViews>
  <sheetFormatPr defaultRowHeight="15" x14ac:dyDescent="0.25"/>
  <cols>
    <col min="1" max="1" width="10.28515625" customWidth="1"/>
    <col min="2" max="2" width="32.85546875" customWidth="1"/>
    <col min="12" max="12" width="10.85546875" customWidth="1"/>
    <col min="13" max="13" width="3.85546875" customWidth="1"/>
  </cols>
  <sheetData>
    <row r="1" spans="2:12" x14ac:dyDescent="0.25">
      <c r="B1" s="81"/>
    </row>
    <row r="2" spans="2:12" x14ac:dyDescent="0.25">
      <c r="B2" s="599" t="s">
        <v>498</v>
      </c>
      <c r="C2" s="599"/>
      <c r="D2" s="599"/>
      <c r="E2" s="599"/>
      <c r="F2" s="599"/>
      <c r="G2" s="599"/>
      <c r="H2" s="599"/>
      <c r="I2" s="599"/>
      <c r="J2" s="599"/>
      <c r="K2" s="599"/>
    </row>
    <row r="3" spans="2:12" ht="19.5" customHeight="1" x14ac:dyDescent="0.25">
      <c r="B3" s="599" t="s">
        <v>546</v>
      </c>
      <c r="C3" s="599"/>
      <c r="D3" s="599"/>
      <c r="E3" s="599"/>
      <c r="F3" s="599"/>
      <c r="G3" s="599"/>
      <c r="H3" s="599"/>
      <c r="I3" s="599"/>
      <c r="J3" s="599"/>
      <c r="K3" s="599"/>
    </row>
    <row r="4" spans="2:12" ht="22.5" customHeight="1" x14ac:dyDescent="0.25">
      <c r="B4" s="681" t="s">
        <v>499</v>
      </c>
      <c r="C4" s="681"/>
      <c r="D4" s="681"/>
      <c r="E4" s="681"/>
      <c r="F4" s="681"/>
      <c r="G4" s="681"/>
      <c r="H4" s="681"/>
      <c r="I4" s="681"/>
      <c r="J4" s="681"/>
      <c r="K4" s="681"/>
    </row>
    <row r="5" spans="2:12" ht="7.5" customHeight="1" x14ac:dyDescent="0.25">
      <c r="K5" s="486"/>
    </row>
    <row r="6" spans="2:12" ht="30" customHeight="1" x14ac:dyDescent="0.25">
      <c r="B6" s="639" t="s">
        <v>218</v>
      </c>
      <c r="C6" s="640"/>
      <c r="D6" s="640"/>
      <c r="E6" s="640"/>
      <c r="F6" s="640"/>
      <c r="G6" s="640"/>
      <c r="H6" s="640"/>
      <c r="I6" s="640"/>
      <c r="J6" s="640"/>
      <c r="K6" s="640"/>
      <c r="L6" s="641"/>
    </row>
    <row r="7" spans="2:12" ht="30" customHeight="1" thickBot="1" x14ac:dyDescent="0.3">
      <c r="B7" s="591" t="s">
        <v>37</v>
      </c>
      <c r="C7" s="592">
        <v>2015</v>
      </c>
      <c r="D7" s="593">
        <v>2016</v>
      </c>
      <c r="E7" s="593">
        <v>2017</v>
      </c>
      <c r="F7" s="594">
        <v>2018</v>
      </c>
      <c r="G7" s="590">
        <v>2019</v>
      </c>
      <c r="H7" s="590">
        <v>2020</v>
      </c>
      <c r="I7" s="590">
        <v>2021</v>
      </c>
      <c r="J7" s="590">
        <v>2022</v>
      </c>
      <c r="K7" s="590">
        <v>2023</v>
      </c>
      <c r="L7" s="590">
        <v>2024</v>
      </c>
    </row>
    <row r="8" spans="2:12" ht="30" customHeight="1" x14ac:dyDescent="0.25">
      <c r="B8" s="200" t="s">
        <v>5</v>
      </c>
      <c r="C8" s="202" t="s">
        <v>20</v>
      </c>
      <c r="D8" s="202" t="s">
        <v>20</v>
      </c>
      <c r="E8" s="188">
        <v>1</v>
      </c>
      <c r="F8" s="202">
        <v>3</v>
      </c>
      <c r="G8" s="202">
        <v>4</v>
      </c>
      <c r="H8" s="202">
        <v>1</v>
      </c>
      <c r="I8" s="202">
        <v>0</v>
      </c>
      <c r="J8" s="202">
        <v>6</v>
      </c>
      <c r="K8" s="202">
        <v>4</v>
      </c>
      <c r="L8" s="202">
        <v>5</v>
      </c>
    </row>
    <row r="9" spans="2:12" ht="30" customHeight="1" x14ac:dyDescent="0.25">
      <c r="B9" s="174" t="s">
        <v>2</v>
      </c>
      <c r="C9" s="13" t="s">
        <v>20</v>
      </c>
      <c r="D9" s="13" t="s">
        <v>20</v>
      </c>
      <c r="E9" s="206">
        <v>3</v>
      </c>
      <c r="F9" s="13">
        <v>4</v>
      </c>
      <c r="G9" s="13">
        <v>6</v>
      </c>
      <c r="H9" s="13">
        <v>1</v>
      </c>
      <c r="I9" s="13">
        <v>4</v>
      </c>
      <c r="J9" s="13">
        <v>16</v>
      </c>
      <c r="K9" s="13">
        <v>13</v>
      </c>
      <c r="L9" s="13">
        <v>38</v>
      </c>
    </row>
    <row r="10" spans="2:12" ht="30" customHeight="1" thickBot="1" x14ac:dyDescent="0.3">
      <c r="B10" s="219" t="s">
        <v>3</v>
      </c>
      <c r="C10" s="220" t="s">
        <v>20</v>
      </c>
      <c r="D10" s="220" t="s">
        <v>20</v>
      </c>
      <c r="E10" s="321">
        <v>2</v>
      </c>
      <c r="F10" s="220">
        <v>2</v>
      </c>
      <c r="G10" s="220">
        <v>2</v>
      </c>
      <c r="H10" s="220">
        <v>1</v>
      </c>
      <c r="I10" s="220">
        <v>2</v>
      </c>
      <c r="J10" s="220">
        <v>5</v>
      </c>
      <c r="K10" s="220">
        <v>7</v>
      </c>
      <c r="L10" s="220">
        <v>12</v>
      </c>
    </row>
    <row r="11" spans="2:12" ht="30" customHeight="1" thickBot="1" x14ac:dyDescent="0.3">
      <c r="B11" s="323" t="s">
        <v>1</v>
      </c>
      <c r="C11" s="324" t="s">
        <v>20</v>
      </c>
      <c r="D11" s="324" t="s">
        <v>20</v>
      </c>
      <c r="E11" s="324">
        <f t="shared" ref="E11" si="0">SUM(E8:E10)</f>
        <v>6</v>
      </c>
      <c r="F11" s="324">
        <f>SUM(F8:F10)</f>
        <v>9</v>
      </c>
      <c r="G11" s="324">
        <f>SUM(G8:G10)</f>
        <v>12</v>
      </c>
      <c r="H11" s="324">
        <f>SUM(H8:H10)</f>
        <v>3</v>
      </c>
      <c r="I11" s="324">
        <v>6</v>
      </c>
      <c r="J11" s="324">
        <v>27</v>
      </c>
      <c r="K11" s="324">
        <v>24</v>
      </c>
      <c r="L11" s="324">
        <v>55</v>
      </c>
    </row>
    <row r="12" spans="2:12" ht="30" customHeight="1" thickTop="1" x14ac:dyDescent="0.25">
      <c r="B12" s="202" t="s">
        <v>305</v>
      </c>
      <c r="C12" s="221">
        <v>138</v>
      </c>
      <c r="D12" s="222">
        <v>146</v>
      </c>
      <c r="E12" s="222">
        <v>208</v>
      </c>
      <c r="F12" s="223" t="s">
        <v>41</v>
      </c>
      <c r="G12" s="224">
        <v>240</v>
      </c>
      <c r="H12" s="224">
        <v>169</v>
      </c>
      <c r="I12" s="224">
        <v>208</v>
      </c>
      <c r="J12" s="224">
        <v>240</v>
      </c>
      <c r="K12" s="224">
        <v>299</v>
      </c>
      <c r="L12" s="224">
        <v>293</v>
      </c>
    </row>
    <row r="13" spans="2:12" ht="30" customHeight="1" x14ac:dyDescent="0.25">
      <c r="B13" s="13" t="s">
        <v>18</v>
      </c>
      <c r="C13" s="97" t="s">
        <v>20</v>
      </c>
      <c r="D13" s="97" t="s">
        <v>20</v>
      </c>
      <c r="E13" s="97">
        <f t="shared" ref="E13:G13" si="1">E11/E12</f>
        <v>2.8846153846153848E-2</v>
      </c>
      <c r="F13" s="97">
        <f t="shared" si="1"/>
        <v>4.0909090909090909E-2</v>
      </c>
      <c r="G13" s="14">
        <f t="shared" si="1"/>
        <v>0.05</v>
      </c>
      <c r="H13" s="14">
        <f t="shared" ref="H13" si="2">H11/H12</f>
        <v>1.7751479289940829E-2</v>
      </c>
      <c r="I13" s="14">
        <f t="shared" ref="I13:J13" si="3">I11/I12</f>
        <v>2.8846153846153848E-2</v>
      </c>
      <c r="J13" s="14">
        <f t="shared" si="3"/>
        <v>0.1125</v>
      </c>
      <c r="K13" s="14">
        <f t="shared" ref="K13:L13" si="4">K11/K12</f>
        <v>8.0267558528428096E-2</v>
      </c>
      <c r="L13" s="14">
        <f t="shared" si="4"/>
        <v>0.18771331058020477</v>
      </c>
    </row>
    <row r="14" spans="2:12" x14ac:dyDescent="0.25">
      <c r="B14" s="81" t="s">
        <v>51</v>
      </c>
    </row>
    <row r="15" spans="2:12" ht="15.75" x14ac:dyDescent="0.25">
      <c r="B15" s="1" t="s">
        <v>319</v>
      </c>
    </row>
    <row r="16" spans="2:12" x14ac:dyDescent="0.25">
      <c r="B16" t="s">
        <v>15</v>
      </c>
    </row>
    <row r="28" spans="1:1" x14ac:dyDescent="0.25">
      <c r="A28" s="488"/>
    </row>
  </sheetData>
  <mergeCells count="4">
    <mergeCell ref="B4:K4"/>
    <mergeCell ref="B3:K3"/>
    <mergeCell ref="B2:K2"/>
    <mergeCell ref="B6:L6"/>
  </mergeCells>
  <pageMargins left="0.7" right="0.7" top="0.75" bottom="0.75" header="0.3" footer="0.3"/>
  <pageSetup paperSize="9" orientation="portrait" r:id="rId1"/>
  <ignoredErrors>
    <ignoredError sqref="E11:H11" formulaRange="1"/>
    <ignoredError sqref="F12" numberStoredAsText="1"/>
  </ignoredErrors>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B1:L15"/>
  <sheetViews>
    <sheetView showGridLines="0" workbookViewId="0">
      <selection activeCell="R10" sqref="R10"/>
    </sheetView>
  </sheetViews>
  <sheetFormatPr defaultRowHeight="15" x14ac:dyDescent="0.25"/>
  <cols>
    <col min="1" max="1" width="10.85546875" customWidth="1"/>
    <col min="2" max="2" width="32" customWidth="1"/>
  </cols>
  <sheetData>
    <row r="1" spans="2:12" x14ac:dyDescent="0.25">
      <c r="B1" t="s">
        <v>15</v>
      </c>
      <c r="F1" t="s">
        <v>15</v>
      </c>
    </row>
    <row r="2" spans="2:12" x14ac:dyDescent="0.25">
      <c r="B2" s="599" t="s">
        <v>498</v>
      </c>
      <c r="C2" s="599"/>
      <c r="D2" s="599"/>
      <c r="E2" s="599"/>
      <c r="F2" s="599"/>
      <c r="G2" s="599"/>
      <c r="H2" s="599"/>
      <c r="I2" s="599"/>
      <c r="J2" s="599"/>
      <c r="K2" s="599"/>
    </row>
    <row r="3" spans="2:12" ht="19.5" customHeight="1" x14ac:dyDescent="0.25">
      <c r="B3" s="599" t="s">
        <v>546</v>
      </c>
      <c r="C3" s="599"/>
      <c r="D3" s="599"/>
      <c r="E3" s="599"/>
      <c r="F3" s="599"/>
      <c r="G3" s="599"/>
      <c r="H3" s="599"/>
      <c r="I3" s="599"/>
      <c r="J3" s="599"/>
      <c r="K3" s="599"/>
    </row>
    <row r="4" spans="2:12" ht="17.25" customHeight="1" x14ac:dyDescent="0.25">
      <c r="B4" s="659" t="s">
        <v>500</v>
      </c>
      <c r="C4" s="659"/>
      <c r="D4" s="659"/>
      <c r="E4" s="659"/>
      <c r="F4" s="659"/>
      <c r="G4" s="659"/>
      <c r="H4" s="659"/>
      <c r="I4" s="659"/>
      <c r="J4" s="659"/>
      <c r="K4" s="659"/>
    </row>
    <row r="5" spans="2:12" ht="11.25" customHeight="1" x14ac:dyDescent="0.25"/>
    <row r="6" spans="2:12" ht="30" customHeight="1" x14ac:dyDescent="0.25">
      <c r="B6" s="745" t="s">
        <v>217</v>
      </c>
      <c r="C6" s="746"/>
      <c r="D6" s="746"/>
      <c r="E6" s="746"/>
      <c r="F6" s="746"/>
      <c r="G6" s="746"/>
      <c r="H6" s="746"/>
      <c r="I6" s="746"/>
      <c r="J6" s="746"/>
      <c r="K6" s="746"/>
      <c r="L6" s="747"/>
    </row>
    <row r="7" spans="2:12" ht="30" customHeight="1" thickBot="1" x14ac:dyDescent="0.3">
      <c r="B7" s="591" t="s">
        <v>36</v>
      </c>
      <c r="C7" s="592">
        <v>2015</v>
      </c>
      <c r="D7" s="593">
        <v>2016</v>
      </c>
      <c r="E7" s="593">
        <v>2017</v>
      </c>
      <c r="F7" s="594">
        <v>2018</v>
      </c>
      <c r="G7" s="590">
        <v>2019</v>
      </c>
      <c r="H7" s="590">
        <v>2020</v>
      </c>
      <c r="I7" s="590">
        <v>2021</v>
      </c>
      <c r="J7" s="590">
        <v>2022</v>
      </c>
      <c r="K7" s="590">
        <v>2023</v>
      </c>
      <c r="L7" s="590">
        <v>2024</v>
      </c>
    </row>
    <row r="8" spans="2:12" ht="30" customHeight="1" x14ac:dyDescent="0.25">
      <c r="B8" s="200" t="s">
        <v>0</v>
      </c>
      <c r="C8" s="202" t="s">
        <v>20</v>
      </c>
      <c r="D8" s="202" t="s">
        <v>20</v>
      </c>
      <c r="E8" s="188">
        <v>2</v>
      </c>
      <c r="F8" s="202">
        <v>6</v>
      </c>
      <c r="G8" s="202">
        <v>10</v>
      </c>
      <c r="H8" s="202">
        <v>2</v>
      </c>
      <c r="I8" s="202">
        <v>3</v>
      </c>
      <c r="J8" s="202">
        <v>1</v>
      </c>
      <c r="K8" s="202">
        <v>4</v>
      </c>
      <c r="L8" s="202">
        <v>3</v>
      </c>
    </row>
    <row r="9" spans="2:12" ht="30" customHeight="1" x14ac:dyDescent="0.25">
      <c r="B9" s="174" t="s">
        <v>52</v>
      </c>
      <c r="C9" s="13" t="s">
        <v>20</v>
      </c>
      <c r="D9" s="13" t="s">
        <v>20</v>
      </c>
      <c r="E9" s="206">
        <v>1</v>
      </c>
      <c r="F9" s="13">
        <v>0</v>
      </c>
      <c r="G9" s="13">
        <v>1</v>
      </c>
      <c r="H9" s="13">
        <v>0</v>
      </c>
      <c r="I9" s="13">
        <v>1</v>
      </c>
      <c r="J9" s="13">
        <v>17</v>
      </c>
      <c r="K9" s="13">
        <v>7</v>
      </c>
      <c r="L9" s="13">
        <v>41</v>
      </c>
    </row>
    <row r="10" spans="2:12" ht="30" customHeight="1" thickBot="1" x14ac:dyDescent="0.3">
      <c r="B10" s="219" t="s">
        <v>53</v>
      </c>
      <c r="C10" s="220" t="s">
        <v>20</v>
      </c>
      <c r="D10" s="220" t="s">
        <v>20</v>
      </c>
      <c r="E10" s="321">
        <v>3</v>
      </c>
      <c r="F10" s="220">
        <v>3</v>
      </c>
      <c r="G10" s="220">
        <v>1</v>
      </c>
      <c r="H10" s="220">
        <v>1</v>
      </c>
      <c r="I10" s="220">
        <v>2</v>
      </c>
      <c r="J10" s="220">
        <v>9</v>
      </c>
      <c r="K10" s="220">
        <v>13</v>
      </c>
      <c r="L10" s="220">
        <v>11</v>
      </c>
    </row>
    <row r="11" spans="2:12" ht="30" customHeight="1" thickBot="1" x14ac:dyDescent="0.3">
      <c r="B11" s="323" t="s">
        <v>1</v>
      </c>
      <c r="C11" s="324" t="s">
        <v>20</v>
      </c>
      <c r="D11" s="324" t="s">
        <v>20</v>
      </c>
      <c r="E11" s="324">
        <f t="shared" ref="E11" si="0">SUM(E8:E10)</f>
        <v>6</v>
      </c>
      <c r="F11" s="324">
        <f>SUM(F8:F10)</f>
        <v>9</v>
      </c>
      <c r="G11" s="324">
        <f>SUM(G8:G10)</f>
        <v>12</v>
      </c>
      <c r="H11" s="324">
        <f>SUM(H8:H10)</f>
        <v>3</v>
      </c>
      <c r="I11" s="324">
        <v>6</v>
      </c>
      <c r="J11" s="324">
        <v>27</v>
      </c>
      <c r="K11" s="324">
        <v>24</v>
      </c>
      <c r="L11" s="324">
        <v>55</v>
      </c>
    </row>
    <row r="12" spans="2:12" ht="30" customHeight="1" thickTop="1" x14ac:dyDescent="0.25">
      <c r="B12" s="202" t="s">
        <v>305</v>
      </c>
      <c r="C12" s="221">
        <v>138</v>
      </c>
      <c r="D12" s="222">
        <v>146</v>
      </c>
      <c r="E12" s="222">
        <v>208</v>
      </c>
      <c r="F12" s="223" t="s">
        <v>41</v>
      </c>
      <c r="G12" s="224">
        <v>240</v>
      </c>
      <c r="H12" s="224">
        <v>169</v>
      </c>
      <c r="I12" s="224">
        <v>208</v>
      </c>
      <c r="J12" s="224">
        <v>240</v>
      </c>
      <c r="K12" s="224">
        <v>299</v>
      </c>
      <c r="L12" s="224">
        <v>293</v>
      </c>
    </row>
    <row r="13" spans="2:12" ht="30" customHeight="1" x14ac:dyDescent="0.25">
      <c r="B13" s="13" t="s">
        <v>18</v>
      </c>
      <c r="C13" s="97" t="s">
        <v>20</v>
      </c>
      <c r="D13" s="97" t="s">
        <v>20</v>
      </c>
      <c r="E13" s="97">
        <f t="shared" ref="E13:G13" si="1">E11/E12</f>
        <v>2.8846153846153848E-2</v>
      </c>
      <c r="F13" s="97">
        <f t="shared" si="1"/>
        <v>4.0909090909090909E-2</v>
      </c>
      <c r="G13" s="14">
        <f t="shared" si="1"/>
        <v>0.05</v>
      </c>
      <c r="H13" s="14">
        <f t="shared" ref="H13" si="2">H11/H12</f>
        <v>1.7751479289940829E-2</v>
      </c>
      <c r="I13" s="14">
        <f t="shared" ref="I13:J13" si="3">I11/I12</f>
        <v>2.8846153846153848E-2</v>
      </c>
      <c r="J13" s="14">
        <f t="shared" si="3"/>
        <v>0.1125</v>
      </c>
      <c r="K13" s="14">
        <f t="shared" ref="K13:L13" si="4">K11/K12</f>
        <v>8.0267558528428096E-2</v>
      </c>
      <c r="L13" s="14">
        <f t="shared" si="4"/>
        <v>0.18771331058020477</v>
      </c>
    </row>
    <row r="14" spans="2:12" x14ac:dyDescent="0.25">
      <c r="B14" s="81" t="s">
        <v>51</v>
      </c>
    </row>
    <row r="15" spans="2:12" ht="15.75" x14ac:dyDescent="0.25">
      <c r="B15" s="1" t="s">
        <v>319</v>
      </c>
    </row>
  </sheetData>
  <mergeCells count="4">
    <mergeCell ref="B4:K4"/>
    <mergeCell ref="B3:K3"/>
    <mergeCell ref="B2:K2"/>
    <mergeCell ref="B6:L6"/>
  </mergeCells>
  <pageMargins left="0.7" right="0.7" top="0.75" bottom="0.75" header="0.3" footer="0.3"/>
  <pageSetup paperSize="9" orientation="portrait" horizontalDpi="300" verticalDpi="300" r:id="rId1"/>
  <ignoredErrors>
    <ignoredError sqref="E11:H11" formulaRange="1"/>
    <ignoredError sqref="F12" numberStoredAsText="1"/>
  </ignoredErrors>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M27"/>
  <sheetViews>
    <sheetView showGridLines="0" workbookViewId="0">
      <selection activeCell="O18" sqref="O18"/>
    </sheetView>
  </sheetViews>
  <sheetFormatPr defaultRowHeight="15" x14ac:dyDescent="0.25"/>
  <cols>
    <col min="1" max="1" width="11" customWidth="1"/>
    <col min="2" max="2" width="9.85546875" customWidth="1"/>
    <col min="3" max="3" width="16.140625" customWidth="1"/>
    <col min="4" max="4" width="19.85546875" customWidth="1"/>
    <col min="5" max="5" width="15.85546875" customWidth="1"/>
    <col min="6" max="6" width="13.42578125" customWidth="1"/>
  </cols>
  <sheetData>
    <row r="1" spans="1:13" x14ac:dyDescent="0.25">
      <c r="A1" s="75"/>
    </row>
    <row r="2" spans="1:13" x14ac:dyDescent="0.25">
      <c r="A2" s="75"/>
      <c r="B2" s="599" t="s">
        <v>498</v>
      </c>
      <c r="C2" s="599"/>
      <c r="D2" s="599"/>
      <c r="E2" s="599"/>
      <c r="F2" s="599"/>
    </row>
    <row r="3" spans="1:13" ht="18" customHeight="1" x14ac:dyDescent="0.25">
      <c r="A3" s="75"/>
      <c r="B3" s="599" t="s">
        <v>546</v>
      </c>
      <c r="C3" s="599"/>
      <c r="D3" s="599"/>
      <c r="E3" s="599"/>
      <c r="F3" s="599"/>
    </row>
    <row r="4" spans="1:13" ht="24.75" customHeight="1" x14ac:dyDescent="0.25">
      <c r="A4" s="75"/>
      <c r="B4" s="681" t="s">
        <v>501</v>
      </c>
      <c r="C4" s="681"/>
      <c r="D4" s="681"/>
      <c r="E4" s="681"/>
      <c r="F4" s="681"/>
    </row>
    <row r="5" spans="1:13" ht="10.5" customHeight="1" x14ac:dyDescent="0.25">
      <c r="A5" s="75"/>
    </row>
    <row r="6" spans="1:13" ht="30" customHeight="1" x14ac:dyDescent="0.25">
      <c r="A6" s="75"/>
      <c r="B6" s="639" t="s">
        <v>218</v>
      </c>
      <c r="C6" s="640"/>
      <c r="D6" s="640"/>
      <c r="E6" s="640"/>
      <c r="F6" s="641"/>
      <c r="I6" s="751"/>
      <c r="J6" s="751"/>
      <c r="K6" s="751"/>
      <c r="L6" s="751"/>
      <c r="M6" s="751"/>
    </row>
    <row r="7" spans="1:13" ht="30" customHeight="1" x14ac:dyDescent="0.25">
      <c r="A7" s="75"/>
      <c r="B7" s="731" t="s">
        <v>7</v>
      </c>
      <c r="C7" s="749" t="s">
        <v>203</v>
      </c>
      <c r="D7" s="663"/>
      <c r="E7" s="750"/>
      <c r="F7" s="736" t="s">
        <v>66</v>
      </c>
    </row>
    <row r="8" spans="1:13" ht="30" customHeight="1" thickBot="1" x14ac:dyDescent="0.3">
      <c r="A8" s="75"/>
      <c r="B8" s="732"/>
      <c r="C8" s="143" t="s">
        <v>201</v>
      </c>
      <c r="D8" s="144" t="s">
        <v>59</v>
      </c>
      <c r="E8" s="145" t="s">
        <v>202</v>
      </c>
      <c r="F8" s="650"/>
    </row>
    <row r="9" spans="1:13" ht="30" customHeight="1" thickTop="1" x14ac:dyDescent="0.25">
      <c r="A9" s="75"/>
      <c r="B9" s="146">
        <v>2015</v>
      </c>
      <c r="C9" s="327" t="s">
        <v>20</v>
      </c>
      <c r="D9" s="146" t="s">
        <v>20</v>
      </c>
      <c r="E9" s="153" t="s">
        <v>20</v>
      </c>
      <c r="F9" s="147" t="s">
        <v>239</v>
      </c>
    </row>
    <row r="10" spans="1:13" ht="30" customHeight="1" x14ac:dyDescent="0.25">
      <c r="A10" s="75"/>
      <c r="B10" s="9">
        <v>2016</v>
      </c>
      <c r="C10" s="154" t="s">
        <v>20</v>
      </c>
      <c r="D10" s="9" t="s">
        <v>20</v>
      </c>
      <c r="E10" s="155" t="s">
        <v>20</v>
      </c>
      <c r="F10" s="148" t="s">
        <v>785</v>
      </c>
    </row>
    <row r="11" spans="1:13" ht="30" customHeight="1" x14ac:dyDescent="0.25">
      <c r="A11" s="75"/>
      <c r="B11" s="9">
        <v>2017</v>
      </c>
      <c r="C11" s="154">
        <v>0</v>
      </c>
      <c r="D11" s="9">
        <v>2</v>
      </c>
      <c r="E11" s="155">
        <v>4</v>
      </c>
      <c r="F11" s="148" t="s">
        <v>261</v>
      </c>
    </row>
    <row r="12" spans="1:13" ht="30" customHeight="1" x14ac:dyDescent="0.25">
      <c r="A12" s="75"/>
      <c r="B12" s="9">
        <v>2018</v>
      </c>
      <c r="C12" s="154">
        <v>2</v>
      </c>
      <c r="D12" s="9">
        <v>0</v>
      </c>
      <c r="E12" s="155">
        <v>7</v>
      </c>
      <c r="F12" s="148" t="s">
        <v>210</v>
      </c>
    </row>
    <row r="13" spans="1:13" ht="30" customHeight="1" x14ac:dyDescent="0.25">
      <c r="A13" s="75"/>
      <c r="B13" s="9">
        <v>2019</v>
      </c>
      <c r="C13" s="151">
        <v>1</v>
      </c>
      <c r="D13" s="9">
        <v>1</v>
      </c>
      <c r="E13" s="155">
        <v>10</v>
      </c>
      <c r="F13" s="148" t="s">
        <v>219</v>
      </c>
    </row>
    <row r="14" spans="1:13" ht="30" customHeight="1" x14ac:dyDescent="0.25">
      <c r="A14" s="75"/>
      <c r="B14" s="9">
        <v>2020</v>
      </c>
      <c r="C14" s="151">
        <v>1</v>
      </c>
      <c r="D14" s="9">
        <v>0</v>
      </c>
      <c r="E14" s="155">
        <v>2</v>
      </c>
      <c r="F14" s="148" t="s">
        <v>263</v>
      </c>
    </row>
    <row r="15" spans="1:13" ht="30" customHeight="1" x14ac:dyDescent="0.25">
      <c r="B15" s="9">
        <v>2021</v>
      </c>
      <c r="C15" s="151">
        <v>2</v>
      </c>
      <c r="D15" s="9">
        <v>1</v>
      </c>
      <c r="E15" s="155">
        <v>3</v>
      </c>
      <c r="F15" s="148" t="s">
        <v>261</v>
      </c>
    </row>
    <row r="16" spans="1:13" ht="30" customHeight="1" x14ac:dyDescent="0.25">
      <c r="B16" s="9">
        <v>2022</v>
      </c>
      <c r="C16" s="151">
        <v>2</v>
      </c>
      <c r="D16" s="9">
        <v>10</v>
      </c>
      <c r="E16" s="155">
        <v>15</v>
      </c>
      <c r="F16" s="148" t="s">
        <v>35</v>
      </c>
    </row>
    <row r="17" spans="1:6" ht="30" customHeight="1" x14ac:dyDescent="0.25">
      <c r="B17" s="9">
        <v>2023</v>
      </c>
      <c r="C17" s="151">
        <v>4</v>
      </c>
      <c r="D17" s="9">
        <v>8</v>
      </c>
      <c r="E17" s="155">
        <v>12</v>
      </c>
      <c r="F17" s="148" t="s">
        <v>775</v>
      </c>
    </row>
    <row r="18" spans="1:6" ht="30" customHeight="1" x14ac:dyDescent="0.25">
      <c r="B18" s="544">
        <v>2024</v>
      </c>
      <c r="C18" s="151">
        <v>18</v>
      </c>
      <c r="D18" s="544">
        <v>7</v>
      </c>
      <c r="E18" s="155">
        <v>30</v>
      </c>
      <c r="F18" s="148" t="s">
        <v>853</v>
      </c>
    </row>
    <row r="19" spans="1:6" x14ac:dyDescent="0.25">
      <c r="B19" s="81" t="s">
        <v>51</v>
      </c>
    </row>
    <row r="20" spans="1:6" ht="15.75" x14ac:dyDescent="0.25">
      <c r="B20" s="1" t="s">
        <v>319</v>
      </c>
    </row>
    <row r="27" spans="1:6" x14ac:dyDescent="0.25">
      <c r="A27" s="51"/>
    </row>
  </sheetData>
  <mergeCells count="8">
    <mergeCell ref="I6:M6"/>
    <mergeCell ref="B2:F2"/>
    <mergeCell ref="B7:B8"/>
    <mergeCell ref="C7:E7"/>
    <mergeCell ref="F7:F8"/>
    <mergeCell ref="B4:F4"/>
    <mergeCell ref="B6:F6"/>
    <mergeCell ref="B3:F3"/>
  </mergeCells>
  <pageMargins left="0.7" right="0.7" top="0.75" bottom="0.75" header="0.3" footer="0.3"/>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2:L24"/>
  <sheetViews>
    <sheetView showGridLines="0" workbookViewId="0">
      <selection activeCell="O14" sqref="O14"/>
    </sheetView>
  </sheetViews>
  <sheetFormatPr defaultRowHeight="15" x14ac:dyDescent="0.25"/>
  <cols>
    <col min="1" max="1" width="10.28515625" customWidth="1"/>
    <col min="2" max="2" width="32.85546875" customWidth="1"/>
  </cols>
  <sheetData>
    <row r="2" spans="2:12" x14ac:dyDescent="0.25">
      <c r="B2" s="599" t="s">
        <v>498</v>
      </c>
      <c r="C2" s="599"/>
      <c r="D2" s="599"/>
      <c r="E2" s="599"/>
      <c r="F2" s="599"/>
      <c r="G2" s="599"/>
      <c r="H2" s="599"/>
      <c r="I2" s="599"/>
      <c r="J2" s="599"/>
      <c r="K2" s="599"/>
    </row>
    <row r="3" spans="2:12" ht="25.5" customHeight="1" x14ac:dyDescent="0.25">
      <c r="B3" s="599" t="s">
        <v>768</v>
      </c>
      <c r="C3" s="599"/>
      <c r="D3" s="599"/>
      <c r="E3" s="599"/>
      <c r="F3" s="599"/>
      <c r="G3" s="599"/>
      <c r="H3" s="599"/>
      <c r="I3" s="599"/>
      <c r="J3" s="599"/>
      <c r="K3" s="599"/>
    </row>
    <row r="4" spans="2:12" ht="20.25" customHeight="1" x14ac:dyDescent="0.25">
      <c r="B4" s="752" t="s">
        <v>774</v>
      </c>
      <c r="C4" s="752"/>
      <c r="D4" s="752"/>
      <c r="E4" s="752"/>
      <c r="F4" s="752"/>
      <c r="G4" s="752"/>
      <c r="H4" s="752"/>
      <c r="I4" s="752"/>
      <c r="J4" s="752"/>
      <c r="K4" s="752"/>
    </row>
    <row r="5" spans="2:12" ht="8.25" customHeight="1" x14ac:dyDescent="0.25"/>
    <row r="6" spans="2:12" ht="30" customHeight="1" x14ac:dyDescent="0.25">
      <c r="B6" s="639" t="s">
        <v>773</v>
      </c>
      <c r="C6" s="640"/>
      <c r="D6" s="640"/>
      <c r="E6" s="640"/>
      <c r="F6" s="640"/>
      <c r="G6" s="640"/>
      <c r="H6" s="640"/>
      <c r="I6" s="640"/>
      <c r="J6" s="640"/>
      <c r="K6" s="640"/>
      <c r="L6" s="641"/>
    </row>
    <row r="7" spans="2:12" ht="30" customHeight="1" x14ac:dyDescent="0.25">
      <c r="B7" s="595" t="s">
        <v>37</v>
      </c>
      <c r="C7" s="587">
        <v>2015</v>
      </c>
      <c r="D7" s="588">
        <v>2016</v>
      </c>
      <c r="E7" s="588">
        <v>2017</v>
      </c>
      <c r="F7" s="589">
        <v>2018</v>
      </c>
      <c r="G7" s="585">
        <v>2019</v>
      </c>
      <c r="H7" s="585">
        <v>2020</v>
      </c>
      <c r="I7" s="585">
        <v>2021</v>
      </c>
      <c r="J7" s="585">
        <v>2022</v>
      </c>
      <c r="K7" s="585">
        <v>2023</v>
      </c>
      <c r="L7" s="585">
        <v>2024</v>
      </c>
    </row>
    <row r="8" spans="2:12" ht="30" customHeight="1" x14ac:dyDescent="0.25">
      <c r="B8" s="174" t="s">
        <v>5</v>
      </c>
      <c r="C8" s="13" t="s">
        <v>20</v>
      </c>
      <c r="D8" s="13" t="s">
        <v>20</v>
      </c>
      <c r="E8" s="13" t="s">
        <v>20</v>
      </c>
      <c r="F8" s="13">
        <v>0</v>
      </c>
      <c r="G8" s="13">
        <v>4</v>
      </c>
      <c r="H8" s="13">
        <v>1</v>
      </c>
      <c r="I8" s="13">
        <v>3</v>
      </c>
      <c r="J8" s="13">
        <v>4</v>
      </c>
      <c r="K8" s="13">
        <v>0</v>
      </c>
      <c r="L8" s="13">
        <v>4</v>
      </c>
    </row>
    <row r="9" spans="2:12" ht="30" customHeight="1" x14ac:dyDescent="0.25">
      <c r="B9" s="174" t="s">
        <v>2</v>
      </c>
      <c r="C9" s="13" t="s">
        <v>20</v>
      </c>
      <c r="D9" s="13" t="s">
        <v>20</v>
      </c>
      <c r="E9" s="13" t="s">
        <v>20</v>
      </c>
      <c r="F9" s="13">
        <v>2</v>
      </c>
      <c r="G9" s="13">
        <v>2</v>
      </c>
      <c r="H9" s="13">
        <v>4</v>
      </c>
      <c r="I9" s="13">
        <v>2</v>
      </c>
      <c r="J9" s="13">
        <v>4</v>
      </c>
      <c r="K9" s="13">
        <v>6</v>
      </c>
      <c r="L9" s="13">
        <v>13</v>
      </c>
    </row>
    <row r="10" spans="2:12" ht="30" customHeight="1" x14ac:dyDescent="0.25">
      <c r="B10" s="174" t="s">
        <v>3</v>
      </c>
      <c r="C10" s="13" t="s">
        <v>20</v>
      </c>
      <c r="D10" s="13" t="s">
        <v>20</v>
      </c>
      <c r="E10" s="13" t="s">
        <v>20</v>
      </c>
      <c r="F10" s="13">
        <v>1</v>
      </c>
      <c r="G10" s="13">
        <v>0</v>
      </c>
      <c r="H10" s="13">
        <v>0</v>
      </c>
      <c r="I10" s="13">
        <v>0</v>
      </c>
      <c r="J10" s="13">
        <v>0</v>
      </c>
      <c r="K10" s="13">
        <v>4</v>
      </c>
      <c r="L10" s="13">
        <v>5</v>
      </c>
    </row>
    <row r="11" spans="2:12" ht="30" customHeight="1" thickBot="1" x14ac:dyDescent="0.3">
      <c r="B11" s="323" t="s">
        <v>1</v>
      </c>
      <c r="C11" s="324" t="s">
        <v>20</v>
      </c>
      <c r="D11" s="338" t="s">
        <v>20</v>
      </c>
      <c r="E11" s="338" t="s">
        <v>20</v>
      </c>
      <c r="F11" s="324">
        <v>3</v>
      </c>
      <c r="G11" s="324">
        <f>SUM(G8:G10)</f>
        <v>6</v>
      </c>
      <c r="H11" s="324">
        <f>SUM(H8:H10)</f>
        <v>5</v>
      </c>
      <c r="I11" s="324">
        <v>5</v>
      </c>
      <c r="J11" s="324">
        <v>8</v>
      </c>
      <c r="K11" s="324">
        <v>10</v>
      </c>
      <c r="L11" s="324">
        <v>22</v>
      </c>
    </row>
    <row r="12" spans="2:12" ht="30" customHeight="1" thickTop="1" x14ac:dyDescent="0.25">
      <c r="B12" s="202" t="s">
        <v>305</v>
      </c>
      <c r="C12" s="221">
        <v>138</v>
      </c>
      <c r="D12" s="222">
        <v>146</v>
      </c>
      <c r="E12" s="222">
        <v>208</v>
      </c>
      <c r="F12" s="223" t="s">
        <v>41</v>
      </c>
      <c r="G12" s="224">
        <v>240</v>
      </c>
      <c r="H12" s="224">
        <v>169</v>
      </c>
      <c r="I12" s="224">
        <v>208</v>
      </c>
      <c r="J12" s="224">
        <v>240</v>
      </c>
      <c r="K12" s="224">
        <v>299</v>
      </c>
      <c r="L12" s="224">
        <v>293</v>
      </c>
    </row>
    <row r="13" spans="2:12" ht="30" customHeight="1" x14ac:dyDescent="0.25">
      <c r="B13" s="13" t="s">
        <v>18</v>
      </c>
      <c r="C13" s="339" t="s">
        <v>20</v>
      </c>
      <c r="D13" s="339" t="s">
        <v>20</v>
      </c>
      <c r="E13" s="339" t="s">
        <v>20</v>
      </c>
      <c r="F13" s="14">
        <f t="shared" ref="F13:H13" si="0">F11/F12</f>
        <v>1.3636363636363636E-2</v>
      </c>
      <c r="G13" s="14">
        <f t="shared" si="0"/>
        <v>2.5000000000000001E-2</v>
      </c>
      <c r="H13" s="14">
        <f t="shared" si="0"/>
        <v>2.9585798816568046E-2</v>
      </c>
      <c r="I13" s="14">
        <f t="shared" ref="I13:J13" si="1">I11/I12</f>
        <v>2.403846153846154E-2</v>
      </c>
      <c r="J13" s="14">
        <f t="shared" si="1"/>
        <v>3.3333333333333333E-2</v>
      </c>
      <c r="K13" s="14">
        <f t="shared" ref="K13:L13" si="2">K11/K12</f>
        <v>3.3444816053511704E-2</v>
      </c>
      <c r="L13" s="14">
        <f t="shared" si="2"/>
        <v>7.5085324232081918E-2</v>
      </c>
    </row>
    <row r="14" spans="2:12" x14ac:dyDescent="0.25">
      <c r="B14" s="81" t="s">
        <v>51</v>
      </c>
    </row>
    <row r="15" spans="2:12" x14ac:dyDescent="0.25">
      <c r="B15" s="631" t="s">
        <v>770</v>
      </c>
      <c r="C15" s="631"/>
      <c r="D15" s="631"/>
      <c r="E15" s="631"/>
      <c r="F15" s="631"/>
      <c r="G15" s="631"/>
      <c r="H15" s="631"/>
      <c r="I15" s="631"/>
      <c r="J15" s="631"/>
      <c r="K15" s="631"/>
    </row>
    <row r="16" spans="2:12" x14ac:dyDescent="0.25">
      <c r="B16" s="631"/>
      <c r="C16" s="631"/>
      <c r="D16" s="631"/>
      <c r="E16" s="631"/>
      <c r="F16" s="631"/>
      <c r="G16" s="631"/>
      <c r="H16" s="631"/>
      <c r="I16" s="631"/>
      <c r="J16" s="631"/>
      <c r="K16" s="631"/>
    </row>
    <row r="20" spans="1:2" x14ac:dyDescent="0.25">
      <c r="B20" t="s">
        <v>15</v>
      </c>
    </row>
    <row r="24" spans="1:2" x14ac:dyDescent="0.25">
      <c r="A24" s="51"/>
    </row>
  </sheetData>
  <mergeCells count="5">
    <mergeCell ref="B15:K16"/>
    <mergeCell ref="B4:K4"/>
    <mergeCell ref="B3:K3"/>
    <mergeCell ref="B2:K2"/>
    <mergeCell ref="B6:L6"/>
  </mergeCells>
  <pageMargins left="0.7" right="0.7" top="0.75" bottom="0.75" header="0.3" footer="0.3"/>
  <pageSetup paperSize="9" orientation="portrait" horizontalDpi="300" verticalDpi="300" r:id="rId1"/>
  <ignoredErrors>
    <ignoredError sqref="G11:H11" formulaRange="1"/>
    <ignoredError sqref="F12" numberStoredAsText="1"/>
  </ignoredErrors>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B2:L19"/>
  <sheetViews>
    <sheetView showGridLines="0" workbookViewId="0">
      <selection activeCell="N20" sqref="N20"/>
    </sheetView>
  </sheetViews>
  <sheetFormatPr defaultRowHeight="15" x14ac:dyDescent="0.25"/>
  <cols>
    <col min="1" max="1" width="10.85546875" customWidth="1"/>
    <col min="2" max="2" width="31.5703125" customWidth="1"/>
  </cols>
  <sheetData>
    <row r="2" spans="2:12" x14ac:dyDescent="0.25">
      <c r="B2" s="599" t="s">
        <v>498</v>
      </c>
      <c r="C2" s="599"/>
      <c r="D2" s="599"/>
      <c r="E2" s="599"/>
      <c r="F2" s="599"/>
      <c r="G2" s="599"/>
      <c r="H2" s="599"/>
      <c r="I2" s="599"/>
      <c r="J2" s="599"/>
      <c r="K2" s="599"/>
    </row>
    <row r="3" spans="2:12" ht="24.75" customHeight="1" x14ac:dyDescent="0.25">
      <c r="B3" s="599" t="s">
        <v>768</v>
      </c>
      <c r="C3" s="599"/>
      <c r="D3" s="599"/>
      <c r="E3" s="599"/>
      <c r="F3" s="599"/>
      <c r="G3" s="599"/>
      <c r="H3" s="599"/>
      <c r="I3" s="599"/>
      <c r="J3" s="599"/>
      <c r="K3" s="599"/>
    </row>
    <row r="4" spans="2:12" ht="19.5" customHeight="1" x14ac:dyDescent="0.25">
      <c r="B4" s="681" t="s">
        <v>769</v>
      </c>
      <c r="C4" s="681"/>
      <c r="D4" s="681"/>
      <c r="E4" s="681"/>
      <c r="F4" s="681"/>
      <c r="G4" s="681"/>
      <c r="H4" s="681"/>
      <c r="I4" s="681"/>
      <c r="J4" s="681"/>
      <c r="K4" s="681"/>
    </row>
    <row r="5" spans="2:12" ht="9" customHeight="1" x14ac:dyDescent="0.25"/>
    <row r="6" spans="2:12" ht="30" customHeight="1" x14ac:dyDescent="0.25">
      <c r="B6" s="745" t="s">
        <v>773</v>
      </c>
      <c r="C6" s="746"/>
      <c r="D6" s="746"/>
      <c r="E6" s="746"/>
      <c r="F6" s="746"/>
      <c r="G6" s="746"/>
      <c r="H6" s="746"/>
      <c r="I6" s="746"/>
      <c r="J6" s="746"/>
      <c r="K6" s="746"/>
      <c r="L6" s="747"/>
    </row>
    <row r="7" spans="2:12" ht="30" customHeight="1" x14ac:dyDescent="0.25">
      <c r="B7" s="595" t="s">
        <v>36</v>
      </c>
      <c r="C7" s="587">
        <v>2015</v>
      </c>
      <c r="D7" s="588">
        <v>2016</v>
      </c>
      <c r="E7" s="588">
        <v>2017</v>
      </c>
      <c r="F7" s="589">
        <v>2018</v>
      </c>
      <c r="G7" s="585">
        <v>2019</v>
      </c>
      <c r="H7" s="585">
        <v>2020</v>
      </c>
      <c r="I7" s="585">
        <v>2021</v>
      </c>
      <c r="J7" s="585">
        <v>2022</v>
      </c>
      <c r="K7" s="585">
        <v>2023</v>
      </c>
      <c r="L7" s="585">
        <v>2024</v>
      </c>
    </row>
    <row r="8" spans="2:12" ht="30" customHeight="1" x14ac:dyDescent="0.25">
      <c r="B8" s="174" t="s">
        <v>0</v>
      </c>
      <c r="C8" s="13" t="s">
        <v>20</v>
      </c>
      <c r="D8" s="13" t="s">
        <v>20</v>
      </c>
      <c r="E8" s="13" t="s">
        <v>20</v>
      </c>
      <c r="F8" s="13">
        <v>0</v>
      </c>
      <c r="G8" s="13">
        <v>6</v>
      </c>
      <c r="H8" s="13">
        <v>0</v>
      </c>
      <c r="I8" s="13">
        <v>1</v>
      </c>
      <c r="J8" s="13">
        <v>0</v>
      </c>
      <c r="K8" s="13">
        <v>2</v>
      </c>
      <c r="L8" s="13">
        <v>3</v>
      </c>
    </row>
    <row r="9" spans="2:12" ht="30" customHeight="1" x14ac:dyDescent="0.25">
      <c r="B9" s="174" t="s">
        <v>52</v>
      </c>
      <c r="C9" s="13" t="s">
        <v>20</v>
      </c>
      <c r="D9" s="13" t="s">
        <v>20</v>
      </c>
      <c r="E9" s="13" t="s">
        <v>20</v>
      </c>
      <c r="F9" s="13">
        <v>0</v>
      </c>
      <c r="G9" s="13">
        <v>0</v>
      </c>
      <c r="H9" s="13">
        <v>0</v>
      </c>
      <c r="I9" s="13">
        <v>3</v>
      </c>
      <c r="J9" s="13">
        <v>7</v>
      </c>
      <c r="K9" s="13">
        <v>4</v>
      </c>
      <c r="L9" s="13">
        <v>6</v>
      </c>
    </row>
    <row r="10" spans="2:12" ht="30" customHeight="1" x14ac:dyDescent="0.25">
      <c r="B10" s="174" t="s">
        <v>53</v>
      </c>
      <c r="C10" s="13" t="s">
        <v>20</v>
      </c>
      <c r="D10" s="13" t="s">
        <v>20</v>
      </c>
      <c r="E10" s="13" t="s">
        <v>20</v>
      </c>
      <c r="F10" s="13">
        <v>3</v>
      </c>
      <c r="G10" s="13">
        <v>0</v>
      </c>
      <c r="H10" s="13">
        <v>5</v>
      </c>
      <c r="I10" s="13">
        <v>1</v>
      </c>
      <c r="J10" s="13">
        <v>1</v>
      </c>
      <c r="K10" s="13">
        <v>4</v>
      </c>
      <c r="L10" s="13">
        <v>13</v>
      </c>
    </row>
    <row r="11" spans="2:12" ht="30" customHeight="1" thickBot="1" x14ac:dyDescent="0.3">
      <c r="B11" s="323" t="s">
        <v>1</v>
      </c>
      <c r="C11" s="324" t="s">
        <v>20</v>
      </c>
      <c r="D11" s="338" t="s">
        <v>20</v>
      </c>
      <c r="E11" s="338" t="s">
        <v>20</v>
      </c>
      <c r="F11" s="324">
        <v>3</v>
      </c>
      <c r="G11" s="324">
        <f>SUM(G8:G10)</f>
        <v>6</v>
      </c>
      <c r="H11" s="324">
        <f>SUM(H8:H10)</f>
        <v>5</v>
      </c>
      <c r="I11" s="324">
        <v>5</v>
      </c>
      <c r="J11" s="324">
        <v>8</v>
      </c>
      <c r="K11" s="324">
        <v>10</v>
      </c>
      <c r="L11" s="324">
        <v>22</v>
      </c>
    </row>
    <row r="12" spans="2:12" ht="30" customHeight="1" thickTop="1" x14ac:dyDescent="0.25">
      <c r="B12" s="202" t="s">
        <v>305</v>
      </c>
      <c r="C12" s="221">
        <v>138</v>
      </c>
      <c r="D12" s="222">
        <v>146</v>
      </c>
      <c r="E12" s="222">
        <v>208</v>
      </c>
      <c r="F12" s="223" t="s">
        <v>41</v>
      </c>
      <c r="G12" s="224">
        <v>240</v>
      </c>
      <c r="H12" s="224">
        <v>169</v>
      </c>
      <c r="I12" s="224">
        <v>208</v>
      </c>
      <c r="J12" s="224">
        <v>240</v>
      </c>
      <c r="K12" s="224">
        <v>299</v>
      </c>
      <c r="L12" s="224">
        <v>293</v>
      </c>
    </row>
    <row r="13" spans="2:12" ht="30" customHeight="1" x14ac:dyDescent="0.25">
      <c r="B13" s="13" t="s">
        <v>18</v>
      </c>
      <c r="C13" s="339" t="s">
        <v>20</v>
      </c>
      <c r="D13" s="339" t="s">
        <v>20</v>
      </c>
      <c r="E13" s="339" t="s">
        <v>20</v>
      </c>
      <c r="F13" s="14">
        <f t="shared" ref="F13:H13" si="0">F11/F12</f>
        <v>1.3636363636363636E-2</v>
      </c>
      <c r="G13" s="14">
        <f t="shared" si="0"/>
        <v>2.5000000000000001E-2</v>
      </c>
      <c r="H13" s="14">
        <f t="shared" si="0"/>
        <v>2.9585798816568046E-2</v>
      </c>
      <c r="I13" s="14">
        <f t="shared" ref="I13:J13" si="1">I11/I12</f>
        <v>2.403846153846154E-2</v>
      </c>
      <c r="J13" s="14">
        <f t="shared" si="1"/>
        <v>3.3333333333333333E-2</v>
      </c>
      <c r="K13" s="14">
        <f t="shared" ref="K13:L13" si="2">K11/K12</f>
        <v>3.3444816053511704E-2</v>
      </c>
      <c r="L13" s="14">
        <f t="shared" si="2"/>
        <v>7.5085324232081918E-2</v>
      </c>
    </row>
    <row r="14" spans="2:12" x14ac:dyDescent="0.25">
      <c r="B14" s="81" t="s">
        <v>51</v>
      </c>
    </row>
    <row r="15" spans="2:12" x14ac:dyDescent="0.25">
      <c r="B15" s="631" t="s">
        <v>770</v>
      </c>
      <c r="C15" s="631"/>
      <c r="D15" s="631"/>
      <c r="E15" s="631"/>
      <c r="F15" s="631"/>
      <c r="G15" s="631"/>
      <c r="H15" s="631"/>
      <c r="I15" s="631"/>
      <c r="J15" s="631"/>
      <c r="K15" s="631"/>
    </row>
    <row r="16" spans="2:12" x14ac:dyDescent="0.25">
      <c r="B16" s="631"/>
      <c r="C16" s="631"/>
      <c r="D16" s="631"/>
      <c r="E16" s="631"/>
      <c r="F16" s="631"/>
      <c r="G16" s="631"/>
      <c r="H16" s="631"/>
      <c r="I16" s="631"/>
      <c r="J16" s="631"/>
      <c r="K16" s="631"/>
    </row>
    <row r="17" spans="2:3" x14ac:dyDescent="0.25">
      <c r="B17" t="s">
        <v>15</v>
      </c>
    </row>
    <row r="19" spans="2:3" x14ac:dyDescent="0.25">
      <c r="B19" t="s">
        <v>15</v>
      </c>
      <c r="C19" t="s">
        <v>15</v>
      </c>
    </row>
  </sheetData>
  <mergeCells count="5">
    <mergeCell ref="B4:K4"/>
    <mergeCell ref="B15:K16"/>
    <mergeCell ref="B3:K3"/>
    <mergeCell ref="B2:K2"/>
    <mergeCell ref="B6:L6"/>
  </mergeCells>
  <pageMargins left="0.7" right="0.7" top="0.75" bottom="0.75" header="0.3" footer="0.3"/>
  <ignoredErrors>
    <ignoredError sqref="G11:H11" formulaRange="1"/>
    <ignoredError sqref="F12" numberStoredAsText="1"/>
  </ignoredErrors>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2:H27"/>
  <sheetViews>
    <sheetView showGridLines="0" topLeftCell="A4" workbookViewId="0">
      <selection activeCell="K11" sqref="K11"/>
    </sheetView>
  </sheetViews>
  <sheetFormatPr defaultRowHeight="15" x14ac:dyDescent="0.25"/>
  <cols>
    <col min="1" max="1" width="10.85546875" customWidth="1"/>
    <col min="2" max="2" width="10.42578125" customWidth="1"/>
    <col min="3" max="3" width="15.85546875" customWidth="1"/>
    <col min="4" max="4" width="19" customWidth="1"/>
    <col min="5" max="5" width="15.140625" customWidth="1"/>
    <col min="6" max="6" width="14" customWidth="1"/>
  </cols>
  <sheetData>
    <row r="2" spans="2:8" x14ac:dyDescent="0.25">
      <c r="B2" s="599" t="s">
        <v>498</v>
      </c>
      <c r="C2" s="599"/>
      <c r="D2" s="599"/>
      <c r="E2" s="599"/>
      <c r="F2" s="599"/>
    </row>
    <row r="3" spans="2:8" ht="16.5" customHeight="1" x14ac:dyDescent="0.25">
      <c r="B3" s="599" t="s">
        <v>768</v>
      </c>
      <c r="C3" s="599"/>
      <c r="D3" s="599"/>
      <c r="E3" s="599"/>
      <c r="F3" s="599"/>
    </row>
    <row r="4" spans="2:8" ht="36.75" customHeight="1" x14ac:dyDescent="0.25">
      <c r="B4" s="681" t="s">
        <v>784</v>
      </c>
      <c r="C4" s="681"/>
      <c r="D4" s="681"/>
      <c r="E4" s="681"/>
      <c r="F4" s="681"/>
    </row>
    <row r="5" spans="2:8" ht="7.5" customHeight="1" x14ac:dyDescent="0.25"/>
    <row r="6" spans="2:8" ht="30" customHeight="1" x14ac:dyDescent="0.25">
      <c r="B6" s="612" t="s">
        <v>773</v>
      </c>
      <c r="C6" s="613"/>
      <c r="D6" s="613"/>
      <c r="E6" s="613"/>
      <c r="F6" s="613"/>
    </row>
    <row r="7" spans="2:8" ht="30" customHeight="1" x14ac:dyDescent="0.25">
      <c r="B7" s="731" t="s">
        <v>7</v>
      </c>
      <c r="C7" s="749" t="s">
        <v>203</v>
      </c>
      <c r="D7" s="663"/>
      <c r="E7" s="750"/>
      <c r="F7" s="736" t="s">
        <v>66</v>
      </c>
    </row>
    <row r="8" spans="2:8" ht="30" customHeight="1" thickBot="1" x14ac:dyDescent="0.3">
      <c r="B8" s="732"/>
      <c r="C8" s="143" t="s">
        <v>201</v>
      </c>
      <c r="D8" s="144" t="s">
        <v>59</v>
      </c>
      <c r="E8" s="145" t="s">
        <v>202</v>
      </c>
      <c r="F8" s="650"/>
    </row>
    <row r="9" spans="2:8" ht="30" customHeight="1" thickTop="1" x14ac:dyDescent="0.25">
      <c r="B9" s="146">
        <v>2015</v>
      </c>
      <c r="C9" s="327" t="s">
        <v>20</v>
      </c>
      <c r="D9" s="146" t="s">
        <v>20</v>
      </c>
      <c r="E9" s="153" t="s">
        <v>20</v>
      </c>
      <c r="F9" s="147" t="s">
        <v>239</v>
      </c>
    </row>
    <row r="10" spans="2:8" ht="30" customHeight="1" x14ac:dyDescent="0.25">
      <c r="B10" s="9">
        <v>2016</v>
      </c>
      <c r="C10" s="154" t="s">
        <v>20</v>
      </c>
      <c r="D10" s="9" t="s">
        <v>20</v>
      </c>
      <c r="E10" s="155" t="s">
        <v>20</v>
      </c>
      <c r="F10" s="148" t="s">
        <v>785</v>
      </c>
    </row>
    <row r="11" spans="2:8" ht="30" customHeight="1" x14ac:dyDescent="0.25">
      <c r="B11" s="9">
        <v>2017</v>
      </c>
      <c r="C11" s="154" t="s">
        <v>20</v>
      </c>
      <c r="D11" s="9" t="s">
        <v>20</v>
      </c>
      <c r="E11" s="155" t="s">
        <v>20</v>
      </c>
      <c r="F11" s="148" t="s">
        <v>791</v>
      </c>
    </row>
    <row r="12" spans="2:8" ht="30" customHeight="1" x14ac:dyDescent="0.25">
      <c r="B12" s="9">
        <v>2018</v>
      </c>
      <c r="C12" s="154">
        <v>0</v>
      </c>
      <c r="D12" s="9">
        <v>0</v>
      </c>
      <c r="E12" s="155">
        <v>3</v>
      </c>
      <c r="F12" s="148" t="s">
        <v>256</v>
      </c>
    </row>
    <row r="13" spans="2:8" ht="30" customHeight="1" x14ac:dyDescent="0.25">
      <c r="B13" s="9">
        <v>2019</v>
      </c>
      <c r="C13" s="151">
        <v>0</v>
      </c>
      <c r="D13" s="9">
        <v>0</v>
      </c>
      <c r="E13" s="155">
        <v>6</v>
      </c>
      <c r="F13" s="148" t="s">
        <v>220</v>
      </c>
      <c r="H13" t="s">
        <v>15</v>
      </c>
    </row>
    <row r="14" spans="2:8" ht="30" customHeight="1" x14ac:dyDescent="0.25">
      <c r="B14" s="9">
        <v>2020</v>
      </c>
      <c r="C14" s="151">
        <v>1</v>
      </c>
      <c r="D14" s="9">
        <v>4</v>
      </c>
      <c r="E14" s="155">
        <v>0</v>
      </c>
      <c r="F14" s="148" t="s">
        <v>264</v>
      </c>
    </row>
    <row r="15" spans="2:8" ht="30" customHeight="1" x14ac:dyDescent="0.25">
      <c r="B15" s="9">
        <v>2021</v>
      </c>
      <c r="C15" s="151">
        <v>0</v>
      </c>
      <c r="D15" s="9">
        <v>3</v>
      </c>
      <c r="E15" s="155">
        <v>2</v>
      </c>
      <c r="F15" s="148" t="s">
        <v>63</v>
      </c>
    </row>
    <row r="16" spans="2:8" ht="30" customHeight="1" x14ac:dyDescent="0.25">
      <c r="B16" s="9">
        <v>2022</v>
      </c>
      <c r="C16" s="151">
        <v>0</v>
      </c>
      <c r="D16" s="9">
        <v>7</v>
      </c>
      <c r="E16" s="155">
        <v>1</v>
      </c>
      <c r="F16" s="148" t="s">
        <v>754</v>
      </c>
    </row>
    <row r="17" spans="1:6" ht="30" customHeight="1" x14ac:dyDescent="0.25">
      <c r="B17" s="9">
        <v>2023</v>
      </c>
      <c r="C17" s="154">
        <v>0</v>
      </c>
      <c r="D17" s="9">
        <v>0</v>
      </c>
      <c r="E17" s="155">
        <v>10</v>
      </c>
      <c r="F17" s="148" t="s">
        <v>771</v>
      </c>
    </row>
    <row r="18" spans="1:6" ht="30" customHeight="1" x14ac:dyDescent="0.25">
      <c r="B18" s="544">
        <v>2024</v>
      </c>
      <c r="C18" s="154">
        <v>5</v>
      </c>
      <c r="D18" s="544">
        <v>1</v>
      </c>
      <c r="E18" s="155">
        <v>16</v>
      </c>
      <c r="F18" s="148" t="s">
        <v>854</v>
      </c>
    </row>
    <row r="19" spans="1:6" ht="15.75" x14ac:dyDescent="0.25">
      <c r="B19" s="81" t="s">
        <v>51</v>
      </c>
      <c r="F19" s="447"/>
    </row>
    <row r="20" spans="1:6" ht="33.75" customHeight="1" x14ac:dyDescent="0.25">
      <c r="B20" s="631" t="s">
        <v>772</v>
      </c>
      <c r="C20" s="631"/>
      <c r="D20" s="631"/>
      <c r="E20" s="631"/>
      <c r="F20" s="631"/>
    </row>
    <row r="26" spans="1:6" x14ac:dyDescent="0.25">
      <c r="B26" s="1"/>
    </row>
    <row r="27" spans="1:6" x14ac:dyDescent="0.25">
      <c r="A27" s="51"/>
    </row>
  </sheetData>
  <mergeCells count="8">
    <mergeCell ref="B20:F20"/>
    <mergeCell ref="B7:B8"/>
    <mergeCell ref="C7:E7"/>
    <mergeCell ref="F7:F8"/>
    <mergeCell ref="B2:F2"/>
    <mergeCell ref="B4:F4"/>
    <mergeCell ref="B6:F6"/>
    <mergeCell ref="B3:F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L23"/>
  <sheetViews>
    <sheetView showGridLines="0" workbookViewId="0">
      <selection activeCell="B6" sqref="B6:L6"/>
    </sheetView>
  </sheetViews>
  <sheetFormatPr defaultColWidth="9.140625" defaultRowHeight="14.25" x14ac:dyDescent="0.2"/>
  <cols>
    <col min="1" max="1" width="10.5703125" style="2" customWidth="1"/>
    <col min="2" max="2" width="35" style="6" customWidth="1"/>
    <col min="3" max="12" width="8.7109375" style="2" customWidth="1"/>
    <col min="13" max="16384" width="9.140625" style="2"/>
  </cols>
  <sheetData>
    <row r="1" spans="2:12" x14ac:dyDescent="0.2">
      <c r="B1" s="2"/>
    </row>
    <row r="2" spans="2:12" ht="24" customHeight="1" x14ac:dyDescent="0.2">
      <c r="B2" s="599" t="s">
        <v>645</v>
      </c>
      <c r="C2" s="599"/>
      <c r="D2" s="599"/>
      <c r="E2" s="599"/>
      <c r="F2" s="599"/>
      <c r="G2" s="599"/>
      <c r="H2" s="599"/>
      <c r="I2" s="599"/>
      <c r="J2" s="599"/>
      <c r="K2" s="599"/>
    </row>
    <row r="3" spans="2:12" ht="24" customHeight="1" x14ac:dyDescent="0.2">
      <c r="B3" s="599" t="s">
        <v>419</v>
      </c>
      <c r="C3" s="599"/>
      <c r="D3" s="599"/>
      <c r="E3" s="599"/>
      <c r="F3" s="599"/>
      <c r="G3" s="599"/>
      <c r="H3" s="599"/>
      <c r="I3" s="599"/>
      <c r="J3" s="599"/>
      <c r="K3" s="599"/>
    </row>
    <row r="4" spans="2:12" ht="35.25" customHeight="1" x14ac:dyDescent="0.2">
      <c r="B4" s="598" t="s">
        <v>420</v>
      </c>
      <c r="C4" s="598"/>
      <c r="D4" s="598"/>
      <c r="E4" s="598"/>
      <c r="F4" s="598"/>
      <c r="G4" s="598"/>
      <c r="H4" s="598"/>
      <c r="I4" s="598"/>
      <c r="J4" s="598"/>
      <c r="K4" s="598"/>
    </row>
    <row r="5" spans="2:12" ht="6.75" customHeight="1" x14ac:dyDescent="0.25">
      <c r="B5" s="7"/>
      <c r="C5"/>
      <c r="D5"/>
      <c r="E5"/>
      <c r="F5"/>
      <c r="G5"/>
      <c r="H5"/>
      <c r="I5"/>
    </row>
    <row r="6" spans="2:12" ht="30" customHeight="1" x14ac:dyDescent="0.2">
      <c r="B6" s="602" t="s">
        <v>825</v>
      </c>
      <c r="C6" s="603"/>
      <c r="D6" s="603"/>
      <c r="E6" s="603"/>
      <c r="F6" s="603"/>
      <c r="G6" s="603"/>
      <c r="H6" s="603"/>
      <c r="I6" s="603"/>
      <c r="J6" s="603"/>
      <c r="K6" s="603"/>
      <c r="L6" s="604"/>
    </row>
    <row r="7" spans="2:12" ht="30" customHeight="1" x14ac:dyDescent="0.2">
      <c r="B7" s="199" t="s">
        <v>37</v>
      </c>
      <c r="C7" s="10">
        <v>2015</v>
      </c>
      <c r="D7" s="10">
        <v>2016</v>
      </c>
      <c r="E7" s="10">
        <v>2017</v>
      </c>
      <c r="F7" s="10">
        <v>2018</v>
      </c>
      <c r="G7" s="10">
        <v>2019</v>
      </c>
      <c r="H7" s="10">
        <v>2020</v>
      </c>
      <c r="I7" s="10">
        <v>2021</v>
      </c>
      <c r="J7" s="10">
        <v>2022</v>
      </c>
      <c r="K7" s="10">
        <v>2023</v>
      </c>
      <c r="L7" s="10">
        <v>2024</v>
      </c>
    </row>
    <row r="8" spans="2:12" ht="30" customHeight="1" x14ac:dyDescent="0.2">
      <c r="B8" s="200" t="s">
        <v>5</v>
      </c>
      <c r="C8" s="13">
        <v>2</v>
      </c>
      <c r="D8" s="13">
        <v>1</v>
      </c>
      <c r="E8" s="13">
        <v>2</v>
      </c>
      <c r="F8" s="13">
        <v>2</v>
      </c>
      <c r="G8" s="13">
        <v>2</v>
      </c>
      <c r="H8" s="13">
        <v>2</v>
      </c>
      <c r="I8" s="13">
        <v>2</v>
      </c>
      <c r="J8" s="13">
        <v>8</v>
      </c>
      <c r="K8" s="13">
        <v>3</v>
      </c>
      <c r="L8" s="13">
        <v>5</v>
      </c>
    </row>
    <row r="9" spans="2:12" ht="30" customHeight="1" x14ac:dyDescent="0.2">
      <c r="B9" s="174" t="s">
        <v>2</v>
      </c>
      <c r="C9" s="13">
        <v>5</v>
      </c>
      <c r="D9" s="13">
        <v>5</v>
      </c>
      <c r="E9" s="13">
        <v>13</v>
      </c>
      <c r="F9" s="13">
        <v>0</v>
      </c>
      <c r="G9" s="13">
        <v>11</v>
      </c>
      <c r="H9" s="13">
        <v>10</v>
      </c>
      <c r="I9" s="13">
        <v>13</v>
      </c>
      <c r="J9" s="13">
        <v>4</v>
      </c>
      <c r="K9" s="13">
        <v>22</v>
      </c>
      <c r="L9" s="13">
        <v>40</v>
      </c>
    </row>
    <row r="10" spans="2:12" ht="30" customHeight="1" x14ac:dyDescent="0.2">
      <c r="B10" s="174" t="s">
        <v>3</v>
      </c>
      <c r="C10" s="13">
        <v>4</v>
      </c>
      <c r="D10" s="13">
        <v>3</v>
      </c>
      <c r="E10" s="13">
        <v>3</v>
      </c>
      <c r="F10" s="13">
        <v>19</v>
      </c>
      <c r="G10" s="13">
        <v>3</v>
      </c>
      <c r="H10" s="13">
        <v>1</v>
      </c>
      <c r="I10" s="13">
        <v>0</v>
      </c>
      <c r="J10" s="13">
        <v>3</v>
      </c>
      <c r="K10" s="13">
        <v>0</v>
      </c>
      <c r="L10" s="13">
        <v>3</v>
      </c>
    </row>
    <row r="11" spans="2:12" ht="30" customHeight="1" thickBot="1" x14ac:dyDescent="0.25">
      <c r="B11" s="201" t="s">
        <v>1</v>
      </c>
      <c r="C11" s="25">
        <f t="shared" ref="C11:F11" si="0">SUM(C8:C10)</f>
        <v>11</v>
      </c>
      <c r="D11" s="25">
        <f t="shared" si="0"/>
        <v>9</v>
      </c>
      <c r="E11" s="25">
        <f t="shared" si="0"/>
        <v>18</v>
      </c>
      <c r="F11" s="25">
        <f t="shared" si="0"/>
        <v>21</v>
      </c>
      <c r="G11" s="196">
        <f t="shared" ref="G11:L11" si="1">SUM(G8:G10)</f>
        <v>16</v>
      </c>
      <c r="H11" s="196">
        <f t="shared" si="1"/>
        <v>13</v>
      </c>
      <c r="I11" s="196">
        <f t="shared" si="1"/>
        <v>15</v>
      </c>
      <c r="J11" s="196">
        <f t="shared" si="1"/>
        <v>15</v>
      </c>
      <c r="K11" s="196">
        <f t="shared" si="1"/>
        <v>25</v>
      </c>
      <c r="L11" s="196">
        <f t="shared" si="1"/>
        <v>48</v>
      </c>
    </row>
    <row r="12" spans="2:12" ht="30" customHeight="1" thickTop="1" x14ac:dyDescent="0.2">
      <c r="B12" s="202" t="s">
        <v>290</v>
      </c>
      <c r="C12" s="197" t="s">
        <v>38</v>
      </c>
      <c r="D12" s="197" t="s">
        <v>39</v>
      </c>
      <c r="E12" s="197" t="s">
        <v>40</v>
      </c>
      <c r="F12" s="197" t="s">
        <v>41</v>
      </c>
      <c r="G12" s="198">
        <v>240</v>
      </c>
      <c r="H12" s="198">
        <v>169</v>
      </c>
      <c r="I12" s="198">
        <v>208</v>
      </c>
      <c r="J12" s="198">
        <v>240</v>
      </c>
      <c r="K12" s="198">
        <v>299</v>
      </c>
      <c r="L12" s="198">
        <v>293</v>
      </c>
    </row>
    <row r="13" spans="2:12" ht="30" customHeight="1" x14ac:dyDescent="0.2">
      <c r="B13" s="13" t="s">
        <v>139</v>
      </c>
      <c r="C13" s="98">
        <f t="shared" ref="C13:G13" si="2">C11/C12</f>
        <v>7.9710144927536225E-2</v>
      </c>
      <c r="D13" s="98">
        <f t="shared" si="2"/>
        <v>6.1643835616438353E-2</v>
      </c>
      <c r="E13" s="98">
        <f t="shared" si="2"/>
        <v>8.6538461538461536E-2</v>
      </c>
      <c r="F13" s="98">
        <f t="shared" si="2"/>
        <v>9.5454545454545459E-2</v>
      </c>
      <c r="G13" s="98">
        <f t="shared" si="2"/>
        <v>6.6666666666666666E-2</v>
      </c>
      <c r="H13" s="98">
        <f t="shared" ref="H13" si="3">H11/H12</f>
        <v>7.6923076923076927E-2</v>
      </c>
      <c r="I13" s="98">
        <f t="shared" ref="I13:J13" si="4">I11/I12</f>
        <v>7.2115384615384609E-2</v>
      </c>
      <c r="J13" s="98">
        <f t="shared" si="4"/>
        <v>6.25E-2</v>
      </c>
      <c r="K13" s="98">
        <f t="shared" ref="K13:L13" si="5">K11/K12</f>
        <v>8.3612040133779264E-2</v>
      </c>
      <c r="L13" s="98">
        <f t="shared" si="5"/>
        <v>0.16382252559726962</v>
      </c>
    </row>
    <row r="14" spans="2:12" ht="15" x14ac:dyDescent="0.25">
      <c r="B14" s="1" t="s">
        <v>728</v>
      </c>
      <c r="C14"/>
      <c r="D14"/>
      <c r="E14"/>
      <c r="F14"/>
      <c r="G14"/>
      <c r="H14"/>
      <c r="I14"/>
    </row>
    <row r="15" spans="2:12" ht="15" x14ac:dyDescent="0.25">
      <c r="B15"/>
      <c r="C15"/>
      <c r="D15"/>
      <c r="E15"/>
      <c r="F15"/>
      <c r="G15"/>
      <c r="H15"/>
      <c r="I15"/>
    </row>
    <row r="16" spans="2:12" ht="15" x14ac:dyDescent="0.25">
      <c r="B16"/>
      <c r="C16"/>
      <c r="D16"/>
      <c r="E16"/>
      <c r="F16"/>
      <c r="G16"/>
      <c r="H16"/>
      <c r="I16"/>
    </row>
    <row r="17" spans="2:2" x14ac:dyDescent="0.2">
      <c r="B17" s="2" t="s">
        <v>15</v>
      </c>
    </row>
    <row r="18" spans="2:2" x14ac:dyDescent="0.2">
      <c r="B18" s="2"/>
    </row>
    <row r="19" spans="2:2" x14ac:dyDescent="0.2">
      <c r="B19" s="2"/>
    </row>
    <row r="20" spans="2:2" x14ac:dyDescent="0.2">
      <c r="B20" s="2"/>
    </row>
    <row r="21" spans="2:2" x14ac:dyDescent="0.2">
      <c r="B21" s="2"/>
    </row>
    <row r="22" spans="2:2" x14ac:dyDescent="0.2">
      <c r="B22" s="2"/>
    </row>
    <row r="23" spans="2:2" x14ac:dyDescent="0.2">
      <c r="B23" s="2"/>
    </row>
  </sheetData>
  <mergeCells count="4">
    <mergeCell ref="B4:K4"/>
    <mergeCell ref="B3:K3"/>
    <mergeCell ref="B2:K2"/>
    <mergeCell ref="B6:L6"/>
  </mergeCells>
  <pageMargins left="0.7" right="0.7" top="0.75" bottom="0.75" header="0.3" footer="0.3"/>
  <pageSetup paperSize="9" orientation="portrait" r:id="rId1"/>
  <ignoredErrors>
    <ignoredError sqref="C11:L11" formulaRange="1"/>
    <ignoredError sqref="C12:F12" numberStoredAsText="1"/>
  </ignoredErrors>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2:L35"/>
  <sheetViews>
    <sheetView showGridLines="0" workbookViewId="0">
      <selection activeCell="N10" sqref="N10"/>
    </sheetView>
  </sheetViews>
  <sheetFormatPr defaultRowHeight="15" x14ac:dyDescent="0.25"/>
  <cols>
    <col min="1" max="1" width="9.42578125" customWidth="1"/>
    <col min="2" max="2" width="32.5703125" customWidth="1"/>
  </cols>
  <sheetData>
    <row r="2" spans="1:12" x14ac:dyDescent="0.25">
      <c r="B2" s="599" t="s">
        <v>495</v>
      </c>
      <c r="C2" s="599"/>
      <c r="D2" s="599"/>
      <c r="E2" s="599"/>
      <c r="F2" s="599"/>
      <c r="G2" s="599"/>
      <c r="H2" s="599"/>
      <c r="I2" s="599"/>
      <c r="J2" s="599"/>
      <c r="K2" s="599"/>
    </row>
    <row r="3" spans="1:12" ht="24.75" customHeight="1" x14ac:dyDescent="0.25">
      <c r="B3" s="638" t="s">
        <v>413</v>
      </c>
      <c r="C3" s="638"/>
      <c r="D3" s="638"/>
      <c r="E3" s="638"/>
      <c r="F3" s="638"/>
      <c r="G3" s="638"/>
      <c r="H3" s="638"/>
      <c r="I3" s="638"/>
      <c r="J3" s="638"/>
      <c r="K3" s="638"/>
    </row>
    <row r="4" spans="1:12" ht="26.25" customHeight="1" x14ac:dyDescent="0.25">
      <c r="A4" s="83"/>
      <c r="B4" s="730" t="s">
        <v>497</v>
      </c>
      <c r="C4" s="730"/>
      <c r="D4" s="730"/>
      <c r="E4" s="730"/>
      <c r="F4" s="730"/>
      <c r="G4" s="730"/>
      <c r="H4" s="730"/>
      <c r="I4" s="730"/>
      <c r="J4" s="730"/>
      <c r="K4" s="730"/>
    </row>
    <row r="5" spans="1:12" ht="9" customHeight="1" x14ac:dyDescent="0.25">
      <c r="B5" s="80"/>
      <c r="C5" s="80"/>
      <c r="D5" s="80"/>
      <c r="E5" s="80"/>
      <c r="F5" s="80"/>
    </row>
    <row r="6" spans="1:12" ht="30" customHeight="1" x14ac:dyDescent="0.25">
      <c r="B6" s="639" t="s">
        <v>98</v>
      </c>
      <c r="C6" s="640"/>
      <c r="D6" s="640"/>
      <c r="E6" s="640"/>
      <c r="F6" s="640"/>
      <c r="G6" s="640"/>
      <c r="H6" s="640"/>
      <c r="I6" s="640"/>
      <c r="J6" s="640"/>
      <c r="K6" s="640"/>
      <c r="L6" s="641"/>
    </row>
    <row r="7" spans="1:12" ht="30" customHeight="1" thickBot="1" x14ac:dyDescent="0.3">
      <c r="B7" s="596" t="s">
        <v>37</v>
      </c>
      <c r="C7" s="592">
        <v>2015</v>
      </c>
      <c r="D7" s="593">
        <v>2016</v>
      </c>
      <c r="E7" s="593">
        <v>2017</v>
      </c>
      <c r="F7" s="594">
        <v>2018</v>
      </c>
      <c r="G7" s="590">
        <v>2019</v>
      </c>
      <c r="H7" s="590">
        <v>2020</v>
      </c>
      <c r="I7" s="590">
        <v>2021</v>
      </c>
      <c r="J7" s="590">
        <v>2022</v>
      </c>
      <c r="K7" s="590">
        <v>2023</v>
      </c>
      <c r="L7" s="590">
        <v>2024</v>
      </c>
    </row>
    <row r="8" spans="1:12" ht="30" customHeight="1" x14ac:dyDescent="0.25">
      <c r="B8" s="200" t="s">
        <v>5</v>
      </c>
      <c r="C8" s="320">
        <v>1</v>
      </c>
      <c r="D8" s="188">
        <v>3</v>
      </c>
      <c r="E8" s="188">
        <v>6</v>
      </c>
      <c r="F8" s="202">
        <v>12</v>
      </c>
      <c r="G8" s="202">
        <v>8</v>
      </c>
      <c r="H8" s="202">
        <v>2</v>
      </c>
      <c r="I8" s="202">
        <v>5</v>
      </c>
      <c r="J8" s="202">
        <v>10</v>
      </c>
      <c r="K8" s="202">
        <v>4</v>
      </c>
      <c r="L8" s="202">
        <v>5</v>
      </c>
    </row>
    <row r="9" spans="1:12" ht="30" customHeight="1" x14ac:dyDescent="0.25">
      <c r="B9" s="174" t="s">
        <v>2</v>
      </c>
      <c r="C9" s="180">
        <v>6</v>
      </c>
      <c r="D9" s="206">
        <v>9</v>
      </c>
      <c r="E9" s="206">
        <v>18</v>
      </c>
      <c r="F9" s="13">
        <v>27</v>
      </c>
      <c r="G9" s="13">
        <v>26</v>
      </c>
      <c r="H9" s="13">
        <v>36</v>
      </c>
      <c r="I9" s="13">
        <v>31</v>
      </c>
      <c r="J9" s="13">
        <v>24</v>
      </c>
      <c r="K9" s="13">
        <v>32</v>
      </c>
      <c r="L9" s="13">
        <v>60</v>
      </c>
    </row>
    <row r="10" spans="1:12" ht="30" customHeight="1" thickBot="1" x14ac:dyDescent="0.3">
      <c r="B10" s="219" t="s">
        <v>3</v>
      </c>
      <c r="C10" s="322">
        <v>4</v>
      </c>
      <c r="D10" s="321">
        <v>3</v>
      </c>
      <c r="E10" s="321">
        <v>8</v>
      </c>
      <c r="F10" s="220">
        <v>10</v>
      </c>
      <c r="G10" s="220">
        <v>5</v>
      </c>
      <c r="H10" s="220">
        <v>2</v>
      </c>
      <c r="I10" s="220">
        <v>0</v>
      </c>
      <c r="J10" s="220">
        <v>5</v>
      </c>
      <c r="K10" s="220">
        <v>4</v>
      </c>
      <c r="L10" s="220">
        <v>8</v>
      </c>
    </row>
    <row r="11" spans="1:12" ht="30" customHeight="1" thickBot="1" x14ac:dyDescent="0.3">
      <c r="B11" s="323" t="s">
        <v>1</v>
      </c>
      <c r="C11" s="324">
        <f>SUM(C8:C10)</f>
        <v>11</v>
      </c>
      <c r="D11" s="324">
        <f t="shared" ref="D11:F11" si="0">SUM(D8:D10)</f>
        <v>15</v>
      </c>
      <c r="E11" s="324">
        <f t="shared" si="0"/>
        <v>32</v>
      </c>
      <c r="F11" s="324">
        <f t="shared" si="0"/>
        <v>49</v>
      </c>
      <c r="G11" s="324">
        <f>SUM(G8:G10)</f>
        <v>39</v>
      </c>
      <c r="H11" s="324">
        <f>SUM(H8:H10)</f>
        <v>40</v>
      </c>
      <c r="I11" s="324">
        <v>36</v>
      </c>
      <c r="J11" s="324">
        <v>39</v>
      </c>
      <c r="K11" s="324">
        <v>40</v>
      </c>
      <c r="L11" s="324">
        <v>73</v>
      </c>
    </row>
    <row r="12" spans="1:12" ht="30" customHeight="1" thickTop="1" x14ac:dyDescent="0.25">
      <c r="B12" s="202" t="s">
        <v>305</v>
      </c>
      <c r="C12" s="221">
        <v>138</v>
      </c>
      <c r="D12" s="222">
        <v>146</v>
      </c>
      <c r="E12" s="222">
        <v>208</v>
      </c>
      <c r="F12" s="223" t="s">
        <v>41</v>
      </c>
      <c r="G12" s="224">
        <v>240</v>
      </c>
      <c r="H12" s="224">
        <v>169</v>
      </c>
      <c r="I12" s="224">
        <v>208</v>
      </c>
      <c r="J12" s="224">
        <v>240</v>
      </c>
      <c r="K12" s="224">
        <v>299</v>
      </c>
      <c r="L12" s="224">
        <v>293</v>
      </c>
    </row>
    <row r="13" spans="1:12" ht="30" customHeight="1" x14ac:dyDescent="0.25">
      <c r="B13" s="13" t="s">
        <v>18</v>
      </c>
      <c r="C13" s="97">
        <f t="shared" ref="C13:G13" si="1">C11/C12</f>
        <v>7.9710144927536225E-2</v>
      </c>
      <c r="D13" s="97">
        <f t="shared" si="1"/>
        <v>0.10273972602739725</v>
      </c>
      <c r="E13" s="97">
        <f t="shared" si="1"/>
        <v>0.15384615384615385</v>
      </c>
      <c r="F13" s="97">
        <f t="shared" si="1"/>
        <v>0.22272727272727272</v>
      </c>
      <c r="G13" s="14">
        <f t="shared" si="1"/>
        <v>0.16250000000000001</v>
      </c>
      <c r="H13" s="14">
        <f t="shared" ref="H13" si="2">H11/H12</f>
        <v>0.23668639053254437</v>
      </c>
      <c r="I13" s="14">
        <f t="shared" ref="I13:J13" si="3">I11/I12</f>
        <v>0.17307692307692307</v>
      </c>
      <c r="J13" s="14">
        <f t="shared" si="3"/>
        <v>0.16250000000000001</v>
      </c>
      <c r="K13" s="14">
        <f t="shared" ref="K13:L13" si="4">K11/K12</f>
        <v>0.13377926421404682</v>
      </c>
      <c r="L13" s="14">
        <f t="shared" si="4"/>
        <v>0.24914675767918087</v>
      </c>
    </row>
    <row r="14" spans="1:12" ht="15.75" customHeight="1" x14ac:dyDescent="0.25">
      <c r="B14" s="81" t="s">
        <v>51</v>
      </c>
    </row>
    <row r="15" spans="1:12" ht="15.75" customHeight="1" x14ac:dyDescent="0.25">
      <c r="B15" s="1"/>
    </row>
    <row r="16" spans="1:12" ht="15.75" customHeight="1" x14ac:dyDescent="0.25">
      <c r="B16" s="81"/>
    </row>
    <row r="17" spans="2:2" ht="15.75" customHeight="1" x14ac:dyDescent="0.25">
      <c r="B17" s="81"/>
    </row>
    <row r="18" spans="2:2" ht="15.75" customHeight="1" x14ac:dyDescent="0.25">
      <c r="B18" s="81"/>
    </row>
    <row r="19" spans="2:2" ht="15.75" customHeight="1" x14ac:dyDescent="0.25">
      <c r="B19" s="81"/>
    </row>
    <row r="20" spans="2:2" ht="15.75" customHeight="1" x14ac:dyDescent="0.25">
      <c r="B20" s="81"/>
    </row>
    <row r="21" spans="2:2" ht="15.75" customHeight="1" x14ac:dyDescent="0.25">
      <c r="B21" s="81"/>
    </row>
    <row r="22" spans="2:2" ht="15.75" customHeight="1" x14ac:dyDescent="0.25">
      <c r="B22" s="81"/>
    </row>
    <row r="23" spans="2:2" ht="15.75" customHeight="1" x14ac:dyDescent="0.25">
      <c r="B23" s="81"/>
    </row>
    <row r="24" spans="2:2" ht="15.75" customHeight="1" x14ac:dyDescent="0.25">
      <c r="B24" s="81"/>
    </row>
    <row r="25" spans="2:2" ht="15.75" customHeight="1" x14ac:dyDescent="0.25">
      <c r="B25" s="81"/>
    </row>
    <row r="26" spans="2:2" ht="15.75" customHeight="1" x14ac:dyDescent="0.25">
      <c r="B26" s="81"/>
    </row>
    <row r="27" spans="2:2" ht="15.75" customHeight="1" x14ac:dyDescent="0.25">
      <c r="B27" s="81"/>
    </row>
    <row r="28" spans="2:2" ht="15.75" customHeight="1" x14ac:dyDescent="0.25">
      <c r="B28" s="81"/>
    </row>
    <row r="29" spans="2:2" ht="15.75" customHeight="1" x14ac:dyDescent="0.25">
      <c r="B29" s="81"/>
    </row>
    <row r="30" spans="2:2" ht="15.75" customHeight="1" x14ac:dyDescent="0.25">
      <c r="B30" s="81"/>
    </row>
    <row r="31" spans="2:2" ht="15.75" customHeight="1" x14ac:dyDescent="0.25">
      <c r="B31" s="81"/>
    </row>
    <row r="32" spans="2:2" ht="15.75" customHeight="1" x14ac:dyDescent="0.25">
      <c r="B32" s="81"/>
    </row>
    <row r="33" spans="2:2" ht="15.75" customHeight="1" x14ac:dyDescent="0.25">
      <c r="B33" s="81"/>
    </row>
    <row r="34" spans="2:2" ht="15.75" customHeight="1" x14ac:dyDescent="0.25">
      <c r="B34" s="81"/>
    </row>
    <row r="35" spans="2:2" ht="15.75" customHeight="1" x14ac:dyDescent="0.25">
      <c r="B35" s="81"/>
    </row>
  </sheetData>
  <mergeCells count="4">
    <mergeCell ref="B4:K4"/>
    <mergeCell ref="B3:K3"/>
    <mergeCell ref="B2:K2"/>
    <mergeCell ref="B6:L6"/>
  </mergeCells>
  <pageMargins left="0.7" right="0.7" top="0.75" bottom="0.75" header="0.3" footer="0.3"/>
  <pageSetup paperSize="9" orientation="portrait" horizontalDpi="300" verticalDpi="300" r:id="rId1"/>
  <ignoredErrors>
    <ignoredError sqref="C11:H11" formulaRange="1"/>
    <ignoredError sqref="F12" numberStoredAsText="1"/>
  </ignoredErrors>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L43"/>
  <sheetViews>
    <sheetView showGridLines="0" workbookViewId="0">
      <selection activeCell="O11" sqref="O11"/>
    </sheetView>
  </sheetViews>
  <sheetFormatPr defaultRowHeight="15" x14ac:dyDescent="0.25"/>
  <cols>
    <col min="1" max="1" width="9.42578125" customWidth="1"/>
    <col min="2" max="2" width="31.42578125" customWidth="1"/>
    <col min="10" max="10" width="10" customWidth="1"/>
    <col min="12" max="12" width="10.140625" customWidth="1"/>
  </cols>
  <sheetData>
    <row r="1" spans="1:12" x14ac:dyDescent="0.25">
      <c r="B1" s="103"/>
    </row>
    <row r="2" spans="1:12" x14ac:dyDescent="0.25">
      <c r="B2" s="599" t="s">
        <v>495</v>
      </c>
      <c r="C2" s="599"/>
      <c r="D2" s="599"/>
      <c r="E2" s="599"/>
      <c r="F2" s="599"/>
      <c r="G2" s="599"/>
      <c r="H2" s="599"/>
      <c r="I2" s="599"/>
      <c r="J2" s="599"/>
      <c r="K2" s="599"/>
    </row>
    <row r="3" spans="1:12" ht="16.5" customHeight="1" x14ac:dyDescent="0.25">
      <c r="B3" s="638" t="s">
        <v>413</v>
      </c>
      <c r="C3" s="638"/>
      <c r="D3" s="638"/>
      <c r="E3" s="638"/>
      <c r="F3" s="638"/>
      <c r="G3" s="638"/>
      <c r="H3" s="638"/>
      <c r="I3" s="638"/>
      <c r="J3" s="638"/>
      <c r="K3" s="638"/>
    </row>
    <row r="4" spans="1:12" ht="23.25" customHeight="1" x14ac:dyDescent="0.25">
      <c r="A4" s="83"/>
      <c r="B4" s="730" t="s">
        <v>496</v>
      </c>
      <c r="C4" s="730"/>
      <c r="D4" s="730"/>
      <c r="E4" s="730"/>
      <c r="F4" s="730"/>
      <c r="G4" s="730"/>
      <c r="H4" s="730"/>
      <c r="I4" s="730"/>
      <c r="J4" s="730"/>
      <c r="K4" s="730"/>
    </row>
    <row r="5" spans="1:12" ht="9.75" customHeight="1" x14ac:dyDescent="0.25"/>
    <row r="6" spans="1:12" ht="30" customHeight="1" x14ac:dyDescent="0.25">
      <c r="B6" s="639" t="s">
        <v>98</v>
      </c>
      <c r="C6" s="640"/>
      <c r="D6" s="640"/>
      <c r="E6" s="640"/>
      <c r="F6" s="640"/>
      <c r="G6" s="640"/>
      <c r="H6" s="640"/>
      <c r="I6" s="640"/>
      <c r="J6" s="640"/>
      <c r="K6" s="640"/>
      <c r="L6" s="641"/>
    </row>
    <row r="7" spans="1:12" ht="30" customHeight="1" thickBot="1" x14ac:dyDescent="0.3">
      <c r="B7" s="596" t="s">
        <v>36</v>
      </c>
      <c r="C7" s="592">
        <v>2015</v>
      </c>
      <c r="D7" s="593">
        <v>2016</v>
      </c>
      <c r="E7" s="593">
        <v>2017</v>
      </c>
      <c r="F7" s="594">
        <v>2018</v>
      </c>
      <c r="G7" s="590">
        <v>2019</v>
      </c>
      <c r="H7" s="590">
        <v>2020</v>
      </c>
      <c r="I7" s="590">
        <v>2021</v>
      </c>
      <c r="J7" s="590">
        <v>2022</v>
      </c>
      <c r="K7" s="590">
        <v>2023</v>
      </c>
      <c r="L7" s="590">
        <v>2024</v>
      </c>
    </row>
    <row r="8" spans="1:12" ht="30" customHeight="1" x14ac:dyDescent="0.25">
      <c r="B8" s="200" t="s">
        <v>0</v>
      </c>
      <c r="C8" s="202">
        <v>3</v>
      </c>
      <c r="D8" s="188">
        <v>7</v>
      </c>
      <c r="E8" s="188">
        <v>13</v>
      </c>
      <c r="F8" s="202">
        <v>21</v>
      </c>
      <c r="G8" s="202">
        <v>26</v>
      </c>
      <c r="H8" s="202">
        <v>12</v>
      </c>
      <c r="I8" s="202">
        <v>17</v>
      </c>
      <c r="J8" s="202">
        <v>13</v>
      </c>
      <c r="K8" s="202">
        <v>13</v>
      </c>
      <c r="L8" s="202">
        <v>15</v>
      </c>
    </row>
    <row r="9" spans="1:12" ht="30" customHeight="1" x14ac:dyDescent="0.25">
      <c r="B9" s="174" t="s">
        <v>52</v>
      </c>
      <c r="C9" s="13">
        <v>2</v>
      </c>
      <c r="D9" s="206">
        <v>2</v>
      </c>
      <c r="E9" s="206">
        <v>7</v>
      </c>
      <c r="F9" s="13">
        <v>9</v>
      </c>
      <c r="G9" s="13">
        <v>3</v>
      </c>
      <c r="H9" s="13">
        <v>14</v>
      </c>
      <c r="I9" s="13">
        <v>15</v>
      </c>
      <c r="J9" s="13">
        <v>16</v>
      </c>
      <c r="K9" s="13">
        <v>8</v>
      </c>
      <c r="L9" s="13">
        <v>10</v>
      </c>
    </row>
    <row r="10" spans="1:12" ht="30" customHeight="1" thickBot="1" x14ac:dyDescent="0.3">
      <c r="B10" s="219" t="s">
        <v>53</v>
      </c>
      <c r="C10" s="220">
        <v>6</v>
      </c>
      <c r="D10" s="321">
        <v>6</v>
      </c>
      <c r="E10" s="321">
        <v>12</v>
      </c>
      <c r="F10" s="220">
        <v>19</v>
      </c>
      <c r="G10" s="220">
        <v>10</v>
      </c>
      <c r="H10" s="220">
        <v>14</v>
      </c>
      <c r="I10" s="220">
        <v>4</v>
      </c>
      <c r="J10" s="220">
        <v>10</v>
      </c>
      <c r="K10" s="220">
        <v>19</v>
      </c>
      <c r="L10" s="220">
        <v>48</v>
      </c>
    </row>
    <row r="11" spans="1:12" ht="30" customHeight="1" thickBot="1" x14ac:dyDescent="0.3">
      <c r="B11" s="323" t="s">
        <v>1</v>
      </c>
      <c r="C11" s="324">
        <f t="shared" ref="C11:F11" si="0">SUM(C8:C10)</f>
        <v>11</v>
      </c>
      <c r="D11" s="324">
        <f t="shared" si="0"/>
        <v>15</v>
      </c>
      <c r="E11" s="324">
        <f t="shared" si="0"/>
        <v>32</v>
      </c>
      <c r="F11" s="324">
        <f t="shared" si="0"/>
        <v>49</v>
      </c>
      <c r="G11" s="324">
        <f>SUM(G8:G10)</f>
        <v>39</v>
      </c>
      <c r="H11" s="324">
        <f>SUM(H8:H10)</f>
        <v>40</v>
      </c>
      <c r="I11" s="324">
        <v>36</v>
      </c>
      <c r="J11" s="324">
        <v>39</v>
      </c>
      <c r="K11" s="324">
        <v>40</v>
      </c>
      <c r="L11" s="324">
        <v>73</v>
      </c>
    </row>
    <row r="12" spans="1:12" ht="30" customHeight="1" thickTop="1" x14ac:dyDescent="0.25">
      <c r="B12" s="202" t="s">
        <v>305</v>
      </c>
      <c r="C12" s="221">
        <v>138</v>
      </c>
      <c r="D12" s="222">
        <v>146</v>
      </c>
      <c r="E12" s="222">
        <v>208</v>
      </c>
      <c r="F12" s="223" t="s">
        <v>41</v>
      </c>
      <c r="G12" s="224">
        <v>240</v>
      </c>
      <c r="H12" s="224">
        <v>169</v>
      </c>
      <c r="I12" s="224">
        <v>208</v>
      </c>
      <c r="J12" s="224">
        <v>240</v>
      </c>
      <c r="K12" s="224">
        <v>299</v>
      </c>
      <c r="L12" s="224">
        <v>293</v>
      </c>
    </row>
    <row r="13" spans="1:12" ht="30" customHeight="1" x14ac:dyDescent="0.25">
      <c r="B13" s="13" t="s">
        <v>18</v>
      </c>
      <c r="C13" s="97">
        <f t="shared" ref="C13:G13" si="1">C11/C12</f>
        <v>7.9710144927536225E-2</v>
      </c>
      <c r="D13" s="97">
        <f t="shared" si="1"/>
        <v>0.10273972602739725</v>
      </c>
      <c r="E13" s="97">
        <f t="shared" si="1"/>
        <v>0.15384615384615385</v>
      </c>
      <c r="F13" s="97">
        <f t="shared" si="1"/>
        <v>0.22272727272727272</v>
      </c>
      <c r="G13" s="14">
        <f t="shared" si="1"/>
        <v>0.16250000000000001</v>
      </c>
      <c r="H13" s="14">
        <f t="shared" ref="H13" si="2">H11/H12</f>
        <v>0.23668639053254437</v>
      </c>
      <c r="I13" s="14">
        <f t="shared" ref="I13:J13" si="3">I11/I12</f>
        <v>0.17307692307692307</v>
      </c>
      <c r="J13" s="14">
        <f t="shared" si="3"/>
        <v>0.16250000000000001</v>
      </c>
      <c r="K13" s="14">
        <f t="shared" ref="K13:L13" si="4">K11/K12</f>
        <v>0.13377926421404682</v>
      </c>
      <c r="L13" s="14">
        <f t="shared" si="4"/>
        <v>0.24914675767918087</v>
      </c>
    </row>
    <row r="14" spans="1:12" ht="15.75" customHeight="1" x14ac:dyDescent="0.25">
      <c r="B14" s="81" t="s">
        <v>51</v>
      </c>
    </row>
    <row r="15" spans="1:12" ht="15.75" customHeight="1" x14ac:dyDescent="0.25">
      <c r="B15" s="1"/>
    </row>
    <row r="16" spans="1:12" ht="15.75" customHeight="1" x14ac:dyDescent="0.25">
      <c r="B16" s="81"/>
    </row>
    <row r="17" spans="2:2" ht="15.75" customHeight="1" x14ac:dyDescent="0.25"/>
    <row r="18" spans="2:2" ht="15.75" customHeight="1" x14ac:dyDescent="0.25">
      <c r="B18" s="81"/>
    </row>
    <row r="19" spans="2:2" ht="15.75" customHeight="1" x14ac:dyDescent="0.25">
      <c r="B19" s="81"/>
    </row>
    <row r="20" spans="2:2" ht="15.75" customHeight="1" x14ac:dyDescent="0.25">
      <c r="B20" s="81"/>
    </row>
    <row r="21" spans="2:2" ht="15.75" customHeight="1" x14ac:dyDescent="0.25">
      <c r="B21" s="81"/>
    </row>
    <row r="22" spans="2:2" ht="15.75" customHeight="1" x14ac:dyDescent="0.25">
      <c r="B22" s="81"/>
    </row>
    <row r="23" spans="2:2" ht="15.75" customHeight="1" x14ac:dyDescent="0.25">
      <c r="B23" s="81"/>
    </row>
    <row r="24" spans="2:2" ht="15.75" customHeight="1" x14ac:dyDescent="0.25">
      <c r="B24" s="81"/>
    </row>
    <row r="25" spans="2:2" ht="15.75" customHeight="1" x14ac:dyDescent="0.25">
      <c r="B25" s="81"/>
    </row>
    <row r="26" spans="2:2" ht="15.75" customHeight="1" x14ac:dyDescent="0.25">
      <c r="B26" s="81"/>
    </row>
    <row r="27" spans="2:2" ht="15.75" customHeight="1" x14ac:dyDescent="0.25">
      <c r="B27" s="81"/>
    </row>
    <row r="28" spans="2:2" ht="15.75" customHeight="1" x14ac:dyDescent="0.25">
      <c r="B28" s="81"/>
    </row>
    <row r="29" spans="2:2" ht="15.75" customHeight="1" x14ac:dyDescent="0.25">
      <c r="B29" s="81"/>
    </row>
    <row r="30" spans="2:2" ht="15.75" customHeight="1" x14ac:dyDescent="0.25">
      <c r="B30" s="81"/>
    </row>
    <row r="31" spans="2:2" ht="15.75" customHeight="1" x14ac:dyDescent="0.25">
      <c r="B31" s="81"/>
    </row>
    <row r="32" spans="2:2" ht="15.75" customHeight="1" x14ac:dyDescent="0.25">
      <c r="B32" s="81"/>
    </row>
    <row r="33" spans="2:4" ht="15.75" customHeight="1" x14ac:dyDescent="0.25">
      <c r="B33" s="81"/>
    </row>
    <row r="34" spans="2:4" ht="15.75" customHeight="1" x14ac:dyDescent="0.25">
      <c r="B34" s="81"/>
    </row>
    <row r="35" spans="2:4" ht="15.75" customHeight="1" x14ac:dyDescent="0.25">
      <c r="B35" s="81"/>
    </row>
    <row r="36" spans="2:4" ht="15.75" customHeight="1" x14ac:dyDescent="0.25">
      <c r="B36" s="81"/>
      <c r="D36" t="s">
        <v>15</v>
      </c>
    </row>
    <row r="37" spans="2:4" ht="15.75" customHeight="1" x14ac:dyDescent="0.25">
      <c r="B37" s="81"/>
    </row>
    <row r="38" spans="2:4" ht="15.75" customHeight="1" x14ac:dyDescent="0.25">
      <c r="B38" s="81"/>
    </row>
    <row r="39" spans="2:4" ht="15.75" customHeight="1" x14ac:dyDescent="0.25">
      <c r="B39" s="81"/>
    </row>
    <row r="40" spans="2:4" ht="15.75" customHeight="1" x14ac:dyDescent="0.25">
      <c r="B40" s="81"/>
    </row>
    <row r="41" spans="2:4" ht="15.75" customHeight="1" x14ac:dyDescent="0.25">
      <c r="B41" s="81"/>
    </row>
    <row r="42" spans="2:4" ht="15.75" customHeight="1" x14ac:dyDescent="0.25">
      <c r="B42" s="81"/>
    </row>
    <row r="43" spans="2:4" ht="15.75" customHeight="1" x14ac:dyDescent="0.25">
      <c r="B43" s="81"/>
    </row>
  </sheetData>
  <mergeCells count="4">
    <mergeCell ref="B4:K4"/>
    <mergeCell ref="B3:K3"/>
    <mergeCell ref="B2:K2"/>
    <mergeCell ref="B6:L6"/>
  </mergeCells>
  <pageMargins left="0.7" right="0.7" top="0.75" bottom="0.75" header="0.3" footer="0.3"/>
  <ignoredErrors>
    <ignoredError sqref="C11:H11" formulaRange="1"/>
    <ignoredError sqref="F12" numberStoredAsText="1"/>
  </ignoredErrors>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2:R47"/>
  <sheetViews>
    <sheetView showGridLines="0" topLeftCell="A4" zoomScaleNormal="100" workbookViewId="0">
      <selection activeCell="Q24" sqref="Q24"/>
    </sheetView>
  </sheetViews>
  <sheetFormatPr defaultRowHeight="15" x14ac:dyDescent="0.25"/>
  <cols>
    <col min="1" max="1" width="9.85546875" customWidth="1"/>
    <col min="2" max="2" width="11.5703125" customWidth="1"/>
    <col min="3" max="3" width="15.7109375" customWidth="1"/>
    <col min="4" max="4" width="15" customWidth="1"/>
    <col min="5" max="5" width="15.42578125" customWidth="1"/>
    <col min="6" max="6" width="14.5703125" customWidth="1"/>
    <col min="12" max="12" width="9.85546875" customWidth="1"/>
    <col min="13" max="13" width="12" customWidth="1"/>
    <col min="14" max="14" width="9.85546875" customWidth="1"/>
    <col min="17" max="17" width="10" customWidth="1"/>
    <col min="19" max="19" width="10.140625" customWidth="1"/>
  </cols>
  <sheetData>
    <row r="2" spans="1:18" ht="18.75" x14ac:dyDescent="0.25">
      <c r="B2" s="599" t="s">
        <v>495</v>
      </c>
      <c r="C2" s="599"/>
      <c r="D2" s="599"/>
      <c r="E2" s="599"/>
      <c r="F2" s="599"/>
      <c r="H2" s="106"/>
      <c r="I2" s="106"/>
      <c r="J2" s="106"/>
      <c r="K2" s="106"/>
      <c r="L2" s="106"/>
      <c r="M2" s="106"/>
      <c r="N2" s="106"/>
      <c r="O2" s="106"/>
    </row>
    <row r="3" spans="1:18" ht="15" customHeight="1" x14ac:dyDescent="0.25">
      <c r="B3" s="638" t="s">
        <v>413</v>
      </c>
      <c r="C3" s="638"/>
      <c r="D3" s="638"/>
      <c r="E3" s="638"/>
      <c r="F3" s="638"/>
      <c r="H3" s="83"/>
      <c r="I3" s="83"/>
    </row>
    <row r="4" spans="1:18" ht="23.25" customHeight="1" x14ac:dyDescent="0.25">
      <c r="A4" s="83"/>
      <c r="B4" s="632" t="s">
        <v>494</v>
      </c>
      <c r="C4" s="632"/>
      <c r="D4" s="632"/>
      <c r="E4" s="632"/>
      <c r="F4" s="632"/>
      <c r="H4" s="104"/>
      <c r="I4" s="104"/>
    </row>
    <row r="5" spans="1:18" ht="11.25" customHeight="1" x14ac:dyDescent="0.25"/>
    <row r="6" spans="1:18" ht="30" customHeight="1" x14ac:dyDescent="0.25">
      <c r="B6" s="639" t="s">
        <v>98</v>
      </c>
      <c r="C6" s="640"/>
      <c r="D6" s="640"/>
      <c r="E6" s="640"/>
      <c r="F6" s="641"/>
      <c r="H6" s="100"/>
      <c r="I6" s="100"/>
      <c r="J6" s="100"/>
      <c r="K6" s="100"/>
      <c r="L6" s="100"/>
      <c r="M6" s="100"/>
      <c r="N6" s="100"/>
      <c r="O6" s="100"/>
      <c r="P6" s="100"/>
      <c r="Q6" s="100"/>
      <c r="R6" s="100"/>
    </row>
    <row r="7" spans="1:18" ht="30" customHeight="1" x14ac:dyDescent="0.25">
      <c r="B7" s="731" t="s">
        <v>7</v>
      </c>
      <c r="C7" s="733" t="s">
        <v>203</v>
      </c>
      <c r="D7" s="734"/>
      <c r="E7" s="735"/>
      <c r="F7" s="736" t="s">
        <v>66</v>
      </c>
      <c r="H7" s="44"/>
      <c r="I7" s="44"/>
      <c r="J7" s="44"/>
      <c r="K7" s="44"/>
      <c r="L7" s="44"/>
      <c r="M7" s="44"/>
      <c r="N7" s="44"/>
      <c r="O7" s="44"/>
      <c r="P7" s="44"/>
      <c r="Q7" s="44"/>
      <c r="R7" s="44"/>
    </row>
    <row r="8" spans="1:18" ht="35.25" customHeight="1" thickBot="1" x14ac:dyDescent="0.3">
      <c r="B8" s="732"/>
      <c r="C8" s="143" t="s">
        <v>201</v>
      </c>
      <c r="D8" s="144" t="s">
        <v>59</v>
      </c>
      <c r="E8" s="145" t="s">
        <v>202</v>
      </c>
      <c r="F8" s="650"/>
      <c r="H8" s="44"/>
      <c r="I8" s="44"/>
      <c r="J8" s="140"/>
      <c r="K8" s="140"/>
      <c r="L8" s="140"/>
      <c r="M8" s="140"/>
      <c r="N8" s="140"/>
      <c r="O8" s="140"/>
      <c r="P8" s="140"/>
      <c r="Q8" s="140"/>
      <c r="R8" s="140"/>
    </row>
    <row r="9" spans="1:18" ht="30" customHeight="1" thickTop="1" x14ac:dyDescent="0.25">
      <c r="B9" s="146">
        <v>2015</v>
      </c>
      <c r="C9" s="152" t="s">
        <v>20</v>
      </c>
      <c r="D9" s="146" t="s">
        <v>20</v>
      </c>
      <c r="E9" s="153" t="s">
        <v>20</v>
      </c>
      <c r="F9" s="147" t="s">
        <v>402</v>
      </c>
      <c r="H9" s="48"/>
      <c r="I9" s="48"/>
      <c r="J9" s="101"/>
      <c r="K9" s="101"/>
      <c r="L9" s="101"/>
      <c r="M9" s="101"/>
      <c r="N9" s="101"/>
      <c r="O9" s="101"/>
      <c r="P9" s="48"/>
      <c r="Q9" s="48"/>
      <c r="R9" s="48"/>
    </row>
    <row r="10" spans="1:18" ht="30" customHeight="1" x14ac:dyDescent="0.25">
      <c r="B10" s="9">
        <v>2016</v>
      </c>
      <c r="C10" s="154" t="s">
        <v>20</v>
      </c>
      <c r="D10" s="9" t="s">
        <v>20</v>
      </c>
      <c r="E10" s="155" t="s">
        <v>20</v>
      </c>
      <c r="F10" s="148" t="s">
        <v>24</v>
      </c>
      <c r="H10" s="48"/>
      <c r="I10" s="48"/>
      <c r="J10" s="48"/>
      <c r="K10" s="48"/>
      <c r="L10" s="48"/>
      <c r="M10" s="48"/>
      <c r="N10" s="48"/>
      <c r="O10" s="48"/>
      <c r="P10" s="48"/>
      <c r="Q10" s="48"/>
      <c r="R10" s="48"/>
    </row>
    <row r="11" spans="1:18" ht="30" customHeight="1" x14ac:dyDescent="0.25">
      <c r="B11" s="9">
        <v>2017</v>
      </c>
      <c r="C11" s="136" t="s">
        <v>20</v>
      </c>
      <c r="D11" s="149" t="s">
        <v>20</v>
      </c>
      <c r="E11" s="150" t="s">
        <v>20</v>
      </c>
      <c r="F11" s="148" t="s">
        <v>403</v>
      </c>
      <c r="H11" s="48"/>
      <c r="I11" s="48"/>
      <c r="J11" s="105"/>
      <c r="K11" s="105"/>
      <c r="L11" s="105"/>
      <c r="M11" s="105"/>
      <c r="N11" s="105"/>
      <c r="O11" s="105"/>
      <c r="P11" s="105"/>
      <c r="Q11" s="105"/>
      <c r="R11" s="105"/>
    </row>
    <row r="12" spans="1:18" ht="30" customHeight="1" x14ac:dyDescent="0.25">
      <c r="B12" s="9">
        <v>2018</v>
      </c>
      <c r="C12" s="136">
        <v>11</v>
      </c>
      <c r="D12" s="149">
        <v>13</v>
      </c>
      <c r="E12" s="150">
        <v>25</v>
      </c>
      <c r="F12" s="148" t="s">
        <v>224</v>
      </c>
      <c r="H12" s="48"/>
      <c r="I12" s="48"/>
      <c r="J12" s="105"/>
      <c r="K12" s="105"/>
      <c r="L12" s="105"/>
      <c r="M12" s="105"/>
      <c r="N12" s="105"/>
      <c r="O12" s="105"/>
      <c r="P12" s="105"/>
      <c r="Q12" s="105"/>
      <c r="R12" s="105"/>
    </row>
    <row r="13" spans="1:18" ht="30" customHeight="1" x14ac:dyDescent="0.25">
      <c r="B13" s="9">
        <v>2019</v>
      </c>
      <c r="C13" s="151">
        <v>9</v>
      </c>
      <c r="D13" s="149">
        <v>4</v>
      </c>
      <c r="E13" s="150">
        <v>26</v>
      </c>
      <c r="F13" s="148" t="s">
        <v>223</v>
      </c>
      <c r="H13" s="48"/>
      <c r="I13" s="48"/>
      <c r="J13" s="101"/>
      <c r="K13" s="101"/>
      <c r="L13" s="101"/>
      <c r="M13" s="101"/>
      <c r="N13" s="101"/>
      <c r="O13" s="101"/>
      <c r="P13" s="105"/>
      <c r="Q13" s="105"/>
      <c r="R13" s="105"/>
    </row>
    <row r="14" spans="1:18" ht="28.5" customHeight="1" x14ac:dyDescent="0.25">
      <c r="B14" s="9">
        <v>2020</v>
      </c>
      <c r="C14" s="151">
        <v>2</v>
      </c>
      <c r="D14" s="149">
        <v>13</v>
      </c>
      <c r="E14" s="150">
        <v>25</v>
      </c>
      <c r="F14" s="148" t="s">
        <v>267</v>
      </c>
      <c r="H14" s="81"/>
      <c r="I14" s="81"/>
    </row>
    <row r="15" spans="1:18" ht="28.5" customHeight="1" x14ac:dyDescent="0.25">
      <c r="B15" s="9">
        <v>2021</v>
      </c>
      <c r="C15" s="151">
        <v>7</v>
      </c>
      <c r="D15" s="149">
        <v>11</v>
      </c>
      <c r="E15" s="150">
        <v>18</v>
      </c>
      <c r="F15" s="148" t="s">
        <v>702</v>
      </c>
      <c r="H15" s="81"/>
      <c r="I15" s="81"/>
    </row>
    <row r="16" spans="1:18" ht="28.5" customHeight="1" x14ac:dyDescent="0.25">
      <c r="B16" s="9">
        <v>2022</v>
      </c>
      <c r="C16" s="151">
        <v>9</v>
      </c>
      <c r="D16" s="149">
        <v>12</v>
      </c>
      <c r="E16" s="150">
        <v>18</v>
      </c>
      <c r="F16" s="148" t="s">
        <v>223</v>
      </c>
      <c r="H16" s="81"/>
      <c r="I16" s="81"/>
    </row>
    <row r="17" spans="2:9" ht="28.5" customHeight="1" x14ac:dyDescent="0.25">
      <c r="B17" s="9">
        <v>2023</v>
      </c>
      <c r="C17" s="529" t="s">
        <v>20</v>
      </c>
      <c r="D17" s="534" t="s">
        <v>20</v>
      </c>
      <c r="E17" s="535" t="s">
        <v>20</v>
      </c>
      <c r="F17" s="532" t="s">
        <v>811</v>
      </c>
      <c r="G17" s="533"/>
      <c r="H17" s="81"/>
      <c r="I17" s="81"/>
    </row>
    <row r="18" spans="2:9" ht="28.5" customHeight="1" x14ac:dyDescent="0.25">
      <c r="B18" s="544">
        <v>2024</v>
      </c>
      <c r="C18" s="336" t="s">
        <v>20</v>
      </c>
      <c r="D18" s="149" t="s">
        <v>20</v>
      </c>
      <c r="E18" s="150" t="s">
        <v>20</v>
      </c>
      <c r="F18" s="148" t="s">
        <v>855</v>
      </c>
      <c r="G18" s="533"/>
      <c r="H18" s="81"/>
      <c r="I18" s="81"/>
    </row>
    <row r="19" spans="2:9" ht="15.75" customHeight="1" x14ac:dyDescent="0.25">
      <c r="B19" s="81" t="s">
        <v>51</v>
      </c>
      <c r="F19" s="99"/>
    </row>
    <row r="20" spans="2:9" ht="15.75" customHeight="1" x14ac:dyDescent="0.25">
      <c r="B20" s="1" t="s">
        <v>311</v>
      </c>
      <c r="F20" s="99"/>
    </row>
    <row r="21" spans="2:9" ht="15.75" customHeight="1" x14ac:dyDescent="0.25">
      <c r="F21" s="99"/>
    </row>
    <row r="22" spans="2:9" ht="15.75" customHeight="1" x14ac:dyDescent="0.25">
      <c r="F22" s="99"/>
    </row>
    <row r="23" spans="2:9" ht="15.75" customHeight="1" x14ac:dyDescent="0.25">
      <c r="E23" t="s">
        <v>15</v>
      </c>
      <c r="F23" s="99"/>
    </row>
    <row r="24" spans="2:9" ht="15.75" customHeight="1" x14ac:dyDescent="0.25">
      <c r="F24" s="99"/>
    </row>
    <row r="25" spans="2:9" ht="15.75" customHeight="1" x14ac:dyDescent="0.25">
      <c r="F25" s="99"/>
    </row>
    <row r="26" spans="2:9" ht="15.75" customHeight="1" x14ac:dyDescent="0.25">
      <c r="F26" s="99"/>
    </row>
    <row r="27" spans="2:9" ht="15.75" customHeight="1" x14ac:dyDescent="0.25">
      <c r="F27" s="99"/>
    </row>
    <row r="28" spans="2:9" ht="15.75" customHeight="1" x14ac:dyDescent="0.25">
      <c r="F28" s="99"/>
    </row>
    <row r="29" spans="2:9" ht="15.75" customHeight="1" x14ac:dyDescent="0.25">
      <c r="F29" s="99"/>
    </row>
    <row r="30" spans="2:9" ht="15.75" customHeight="1" x14ac:dyDescent="0.25">
      <c r="F30" s="99"/>
    </row>
    <row r="31" spans="2:9" ht="15.75" customHeight="1" x14ac:dyDescent="0.25">
      <c r="F31" s="99"/>
    </row>
    <row r="32" spans="2:9" ht="15.75" customHeight="1" x14ac:dyDescent="0.25">
      <c r="F32" s="99"/>
    </row>
    <row r="33" spans="6:6" ht="15.75" customHeight="1" x14ac:dyDescent="0.25">
      <c r="F33" s="99"/>
    </row>
    <row r="34" spans="6:6" ht="15.75" customHeight="1" x14ac:dyDescent="0.25">
      <c r="F34" s="99"/>
    </row>
    <row r="35" spans="6:6" ht="15.75" customHeight="1" x14ac:dyDescent="0.25">
      <c r="F35" s="99"/>
    </row>
    <row r="36" spans="6:6" ht="15.75" customHeight="1" x14ac:dyDescent="0.25">
      <c r="F36" s="99"/>
    </row>
    <row r="37" spans="6:6" ht="15.75" customHeight="1" x14ac:dyDescent="0.25">
      <c r="F37" s="99"/>
    </row>
    <row r="38" spans="6:6" ht="15.75" customHeight="1" x14ac:dyDescent="0.25">
      <c r="F38" s="99"/>
    </row>
    <row r="39" spans="6:6" ht="15.75" customHeight="1" x14ac:dyDescent="0.25">
      <c r="F39" s="99"/>
    </row>
    <row r="40" spans="6:6" ht="15.75" customHeight="1" x14ac:dyDescent="0.25">
      <c r="F40" s="99"/>
    </row>
    <row r="41" spans="6:6" ht="15.75" customHeight="1" x14ac:dyDescent="0.25">
      <c r="F41" s="99"/>
    </row>
    <row r="42" spans="6:6" ht="15.75" customHeight="1" x14ac:dyDescent="0.25">
      <c r="F42" s="99"/>
    </row>
    <row r="43" spans="6:6" ht="15.75" customHeight="1" x14ac:dyDescent="0.25">
      <c r="F43" s="99"/>
    </row>
    <row r="44" spans="6:6" ht="15.75" customHeight="1" x14ac:dyDescent="0.25">
      <c r="F44" s="99"/>
    </row>
    <row r="45" spans="6:6" ht="15.75" customHeight="1" x14ac:dyDescent="0.25">
      <c r="F45" s="99"/>
    </row>
    <row r="46" spans="6:6" ht="15.75" customHeight="1" x14ac:dyDescent="0.25">
      <c r="F46" s="99"/>
    </row>
    <row r="47" spans="6:6" ht="15.75" customHeight="1" x14ac:dyDescent="0.25">
      <c r="F47" s="99"/>
    </row>
  </sheetData>
  <mergeCells count="7">
    <mergeCell ref="B2:F2"/>
    <mergeCell ref="B6:F6"/>
    <mergeCell ref="B7:B8"/>
    <mergeCell ref="C7:E7"/>
    <mergeCell ref="F7:F8"/>
    <mergeCell ref="B4:F4"/>
    <mergeCell ref="B3:F3"/>
  </mergeCells>
  <pageMargins left="0.7" right="0.7" top="0.75" bottom="0.75" header="0.3" footer="0.3"/>
  <pageSetup paperSize="9" orientation="portrait" horizontalDpi="300" verticalDpi="300" r:id="rId1"/>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2:L42"/>
  <sheetViews>
    <sheetView showGridLines="0" workbookViewId="0"/>
  </sheetViews>
  <sheetFormatPr defaultRowHeight="15" x14ac:dyDescent="0.25"/>
  <cols>
    <col min="1" max="1" width="10.28515625" customWidth="1"/>
    <col min="2" max="2" width="33.7109375" customWidth="1"/>
  </cols>
  <sheetData>
    <row r="2" spans="2:12" ht="15.75" customHeight="1" x14ac:dyDescent="0.25">
      <c r="B2" s="599" t="s">
        <v>488</v>
      </c>
      <c r="C2" s="599"/>
      <c r="D2" s="599"/>
      <c r="E2" s="599"/>
      <c r="F2" s="599"/>
      <c r="G2" s="599"/>
      <c r="H2" s="599"/>
      <c r="I2" s="599"/>
      <c r="J2" s="599"/>
      <c r="K2" s="599"/>
    </row>
    <row r="3" spans="2:12" ht="21" customHeight="1" x14ac:dyDescent="0.25">
      <c r="B3" s="599" t="s">
        <v>414</v>
      </c>
      <c r="C3" s="599"/>
      <c r="D3" s="599"/>
      <c r="E3" s="599"/>
      <c r="F3" s="599"/>
      <c r="G3" s="599"/>
      <c r="H3" s="599"/>
      <c r="I3" s="599"/>
      <c r="J3" s="599"/>
      <c r="K3" s="599"/>
    </row>
    <row r="4" spans="2:12" ht="20.25" customHeight="1" x14ac:dyDescent="0.25">
      <c r="B4" s="737" t="s">
        <v>493</v>
      </c>
      <c r="C4" s="737"/>
      <c r="D4" s="737"/>
      <c r="E4" s="737"/>
      <c r="F4" s="737"/>
      <c r="G4" s="737"/>
      <c r="H4" s="737"/>
      <c r="I4" s="737"/>
      <c r="J4" s="737"/>
      <c r="K4" s="737"/>
    </row>
    <row r="5" spans="2:12" ht="8.25" customHeight="1" x14ac:dyDescent="0.25">
      <c r="B5" s="328"/>
      <c r="C5" s="328"/>
      <c r="D5" s="328"/>
      <c r="E5" s="328"/>
      <c r="F5" s="328"/>
      <c r="G5" s="328"/>
      <c r="H5" s="328"/>
      <c r="I5" s="328"/>
    </row>
    <row r="6" spans="2:12" ht="30" customHeight="1" x14ac:dyDescent="0.25">
      <c r="B6" s="639" t="s">
        <v>268</v>
      </c>
      <c r="C6" s="640"/>
      <c r="D6" s="640"/>
      <c r="E6" s="640"/>
      <c r="F6" s="640"/>
      <c r="G6" s="640"/>
      <c r="H6" s="640"/>
      <c r="I6" s="640"/>
      <c r="J6" s="640"/>
      <c r="K6" s="640"/>
      <c r="L6" s="641"/>
    </row>
    <row r="7" spans="2:12" ht="30" customHeight="1" thickBot="1" x14ac:dyDescent="0.3">
      <c r="B7" s="591" t="s">
        <v>37</v>
      </c>
      <c r="C7" s="592">
        <v>2015</v>
      </c>
      <c r="D7" s="593">
        <v>2016</v>
      </c>
      <c r="E7" s="593">
        <v>2017</v>
      </c>
      <c r="F7" s="594">
        <v>2018</v>
      </c>
      <c r="G7" s="590">
        <v>2019</v>
      </c>
      <c r="H7" s="590">
        <v>2020</v>
      </c>
      <c r="I7" s="590">
        <v>2021</v>
      </c>
      <c r="J7" s="590">
        <v>2022</v>
      </c>
      <c r="K7" s="590">
        <v>2023</v>
      </c>
      <c r="L7" s="590">
        <v>2024</v>
      </c>
    </row>
    <row r="8" spans="2:12" ht="30" customHeight="1" x14ac:dyDescent="0.25">
      <c r="B8" s="200" t="s">
        <v>5</v>
      </c>
      <c r="C8" s="202" t="s">
        <v>20</v>
      </c>
      <c r="D8" s="188">
        <v>11</v>
      </c>
      <c r="E8" s="188">
        <v>13</v>
      </c>
      <c r="F8" s="202">
        <v>13</v>
      </c>
      <c r="G8" s="202">
        <v>19</v>
      </c>
      <c r="H8" s="202">
        <v>5</v>
      </c>
      <c r="I8" s="202">
        <v>9</v>
      </c>
      <c r="J8" s="202">
        <v>18</v>
      </c>
      <c r="K8" s="202">
        <v>12</v>
      </c>
      <c r="L8" s="202">
        <v>15</v>
      </c>
    </row>
    <row r="9" spans="2:12" ht="30" customHeight="1" x14ac:dyDescent="0.25">
      <c r="B9" s="174" t="s">
        <v>2</v>
      </c>
      <c r="C9" s="13" t="s">
        <v>20</v>
      </c>
      <c r="D9" s="206">
        <v>20</v>
      </c>
      <c r="E9" s="206">
        <v>46</v>
      </c>
      <c r="F9" s="13">
        <v>37</v>
      </c>
      <c r="G9" s="13">
        <v>41</v>
      </c>
      <c r="H9" s="13">
        <v>45</v>
      </c>
      <c r="I9" s="13">
        <v>43</v>
      </c>
      <c r="J9" s="13">
        <v>31</v>
      </c>
      <c r="K9" s="13">
        <v>49</v>
      </c>
      <c r="L9" s="13">
        <v>71</v>
      </c>
    </row>
    <row r="10" spans="2:12" ht="30" customHeight="1" thickBot="1" x14ac:dyDescent="0.3">
      <c r="B10" s="219" t="s">
        <v>3</v>
      </c>
      <c r="C10" s="220" t="s">
        <v>20</v>
      </c>
      <c r="D10" s="321">
        <v>6</v>
      </c>
      <c r="E10" s="321">
        <v>11</v>
      </c>
      <c r="F10" s="220">
        <v>16</v>
      </c>
      <c r="G10" s="220">
        <v>18</v>
      </c>
      <c r="H10" s="220">
        <v>6</v>
      </c>
      <c r="I10" s="220">
        <v>13</v>
      </c>
      <c r="J10" s="220">
        <v>16</v>
      </c>
      <c r="K10" s="220">
        <v>18</v>
      </c>
      <c r="L10" s="220">
        <v>12</v>
      </c>
    </row>
    <row r="11" spans="2:12" ht="30" customHeight="1" thickBot="1" x14ac:dyDescent="0.3">
      <c r="B11" s="323" t="s">
        <v>1</v>
      </c>
      <c r="C11" s="324" t="s">
        <v>20</v>
      </c>
      <c r="D11" s="324">
        <f t="shared" ref="D11:F11" si="0">SUM(D8:D10)</f>
        <v>37</v>
      </c>
      <c r="E11" s="324">
        <f t="shared" si="0"/>
        <v>70</v>
      </c>
      <c r="F11" s="324">
        <f t="shared" si="0"/>
        <v>66</v>
      </c>
      <c r="G11" s="324">
        <f>SUM(G8:G10)</f>
        <v>78</v>
      </c>
      <c r="H11" s="324">
        <f>SUM(H8:H10)</f>
        <v>56</v>
      </c>
      <c r="I11" s="324">
        <f>SUM(I8:I10)</f>
        <v>65</v>
      </c>
      <c r="J11" s="324">
        <v>65</v>
      </c>
      <c r="K11" s="324">
        <v>79</v>
      </c>
      <c r="L11" s="324">
        <v>98</v>
      </c>
    </row>
    <row r="12" spans="2:12" ht="30" customHeight="1" thickTop="1" x14ac:dyDescent="0.25">
      <c r="B12" s="202" t="s">
        <v>305</v>
      </c>
      <c r="C12" s="221">
        <v>138</v>
      </c>
      <c r="D12" s="222">
        <v>146</v>
      </c>
      <c r="E12" s="222">
        <v>208</v>
      </c>
      <c r="F12" s="223" t="s">
        <v>41</v>
      </c>
      <c r="G12" s="224">
        <v>240</v>
      </c>
      <c r="H12" s="224">
        <v>169</v>
      </c>
      <c r="I12" s="224">
        <v>208</v>
      </c>
      <c r="J12" s="224">
        <v>240</v>
      </c>
      <c r="K12" s="224">
        <v>299</v>
      </c>
      <c r="L12" s="224">
        <v>293</v>
      </c>
    </row>
    <row r="13" spans="2:12" ht="30" customHeight="1" x14ac:dyDescent="0.25">
      <c r="B13" s="13" t="s">
        <v>18</v>
      </c>
      <c r="C13" s="97" t="s">
        <v>20</v>
      </c>
      <c r="D13" s="97">
        <f t="shared" ref="D13:G13" si="1">D11/D12</f>
        <v>0.25342465753424659</v>
      </c>
      <c r="E13" s="97">
        <f t="shared" si="1"/>
        <v>0.33653846153846156</v>
      </c>
      <c r="F13" s="97">
        <f t="shared" si="1"/>
        <v>0.3</v>
      </c>
      <c r="G13" s="14">
        <f t="shared" si="1"/>
        <v>0.32500000000000001</v>
      </c>
      <c r="H13" s="14">
        <f t="shared" ref="H13" si="2">H11/H12</f>
        <v>0.33136094674556216</v>
      </c>
      <c r="I13" s="14">
        <f t="shared" ref="I13:J13" si="3">I11/I12</f>
        <v>0.3125</v>
      </c>
      <c r="J13" s="14">
        <f t="shared" si="3"/>
        <v>0.27083333333333331</v>
      </c>
      <c r="K13" s="14">
        <f t="shared" ref="K13:L13" si="4">K11/K12</f>
        <v>0.26421404682274247</v>
      </c>
      <c r="L13" s="14">
        <f t="shared" si="4"/>
        <v>0.33447098976109213</v>
      </c>
    </row>
    <row r="14" spans="2:12" ht="15.75" customHeight="1" x14ac:dyDescent="0.25">
      <c r="B14" s="81" t="s">
        <v>51</v>
      </c>
    </row>
    <row r="15" spans="2:12" ht="15.75" customHeight="1" x14ac:dyDescent="0.25">
      <c r="B15" s="1" t="s">
        <v>311</v>
      </c>
    </row>
    <row r="16" spans="2:12" ht="15.75" customHeight="1" x14ac:dyDescent="0.25">
      <c r="B16" s="81"/>
    </row>
    <row r="17" spans="1:6" ht="15.75" customHeight="1" x14ac:dyDescent="0.25">
      <c r="B17" s="81"/>
    </row>
    <row r="18" spans="1:6" ht="15.75" customHeight="1" x14ac:dyDescent="0.25">
      <c r="B18" s="81"/>
    </row>
    <row r="19" spans="1:6" ht="15.75" customHeight="1" x14ac:dyDescent="0.25">
      <c r="B19" s="81"/>
    </row>
    <row r="20" spans="1:6" ht="15.75" customHeight="1" x14ac:dyDescent="0.25">
      <c r="B20" s="81"/>
      <c r="F20" t="s">
        <v>15</v>
      </c>
    </row>
    <row r="21" spans="1:6" ht="15.75" customHeight="1" x14ac:dyDescent="0.25">
      <c r="B21" s="81"/>
    </row>
    <row r="22" spans="1:6" ht="15.75" customHeight="1" x14ac:dyDescent="0.25">
      <c r="B22" s="81"/>
    </row>
    <row r="23" spans="1:6" ht="15.75" customHeight="1" x14ac:dyDescent="0.25">
      <c r="B23" s="81"/>
    </row>
    <row r="24" spans="1:6" ht="15.75" customHeight="1" x14ac:dyDescent="0.25">
      <c r="B24" s="81"/>
    </row>
    <row r="25" spans="1:6" ht="15.75" customHeight="1" x14ac:dyDescent="0.25">
      <c r="A25" s="51"/>
      <c r="B25" s="81"/>
    </row>
    <row r="26" spans="1:6" ht="15.75" customHeight="1" x14ac:dyDescent="0.25">
      <c r="B26" s="81"/>
    </row>
    <row r="27" spans="1:6" ht="15.75" customHeight="1" x14ac:dyDescent="0.25">
      <c r="B27" s="81"/>
    </row>
    <row r="28" spans="1:6" ht="15.75" customHeight="1" x14ac:dyDescent="0.25">
      <c r="B28" s="81"/>
    </row>
    <row r="29" spans="1:6" ht="15.75" customHeight="1" x14ac:dyDescent="0.25">
      <c r="B29" s="81"/>
    </row>
    <row r="30" spans="1:6" ht="15.75" customHeight="1" x14ac:dyDescent="0.25">
      <c r="B30" s="81"/>
    </row>
    <row r="31" spans="1:6" ht="15.75" customHeight="1" x14ac:dyDescent="0.25">
      <c r="B31" s="81"/>
    </row>
    <row r="32" spans="1:6" ht="15.75" customHeight="1" x14ac:dyDescent="0.25">
      <c r="B32" s="81"/>
    </row>
    <row r="33" spans="2:2" ht="15.75" customHeight="1" x14ac:dyDescent="0.25">
      <c r="B33" s="81"/>
    </row>
    <row r="34" spans="2:2" ht="15.75" customHeight="1" x14ac:dyDescent="0.25">
      <c r="B34" s="81"/>
    </row>
    <row r="35" spans="2:2" ht="15.75" customHeight="1" x14ac:dyDescent="0.25">
      <c r="B35" s="81"/>
    </row>
    <row r="36" spans="2:2" ht="15.75" customHeight="1" x14ac:dyDescent="0.25">
      <c r="B36" s="81"/>
    </row>
    <row r="37" spans="2:2" ht="15.75" customHeight="1" x14ac:dyDescent="0.25">
      <c r="B37" s="81"/>
    </row>
    <row r="38" spans="2:2" ht="15.75" customHeight="1" x14ac:dyDescent="0.25">
      <c r="B38" s="81"/>
    </row>
    <row r="39" spans="2:2" ht="15.75" customHeight="1" x14ac:dyDescent="0.25">
      <c r="B39" s="81"/>
    </row>
    <row r="40" spans="2:2" ht="15.75" customHeight="1" x14ac:dyDescent="0.25">
      <c r="B40" s="81"/>
    </row>
    <row r="41" spans="2:2" ht="15.75" customHeight="1" x14ac:dyDescent="0.25">
      <c r="B41" s="81"/>
    </row>
    <row r="42" spans="2:2" ht="15.75" customHeight="1" x14ac:dyDescent="0.25">
      <c r="B42" s="81"/>
    </row>
  </sheetData>
  <mergeCells count="4">
    <mergeCell ref="B4:K4"/>
    <mergeCell ref="B3:K3"/>
    <mergeCell ref="B2:K2"/>
    <mergeCell ref="B6:L6"/>
  </mergeCells>
  <pageMargins left="0.7" right="0.7" top="0.75" bottom="0.75" header="0.3" footer="0.3"/>
  <ignoredErrors>
    <ignoredError sqref="D11:I11" formulaRange="1"/>
    <ignoredError sqref="F12" numberStoredAsText="1"/>
  </ignoredErrors>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B1:L42"/>
  <sheetViews>
    <sheetView showGridLines="0" workbookViewId="0">
      <selection activeCell="O17" sqref="O17"/>
    </sheetView>
  </sheetViews>
  <sheetFormatPr defaultRowHeight="15" x14ac:dyDescent="0.25"/>
  <cols>
    <col min="1" max="1" width="9.7109375" customWidth="1"/>
    <col min="2" max="2" width="32.28515625" customWidth="1"/>
    <col min="3" max="10" width="8.28515625" customWidth="1"/>
  </cols>
  <sheetData>
    <row r="1" spans="2:12" ht="15.75" customHeight="1" x14ac:dyDescent="0.25">
      <c r="B1" s="81"/>
    </row>
    <row r="2" spans="2:12" ht="15.75" customHeight="1" x14ac:dyDescent="0.25">
      <c r="B2" s="599" t="s">
        <v>491</v>
      </c>
      <c r="C2" s="599"/>
      <c r="D2" s="599"/>
      <c r="E2" s="599"/>
      <c r="F2" s="599"/>
      <c r="G2" s="599"/>
      <c r="H2" s="599"/>
      <c r="I2" s="599"/>
      <c r="J2" s="599"/>
      <c r="K2" s="599"/>
    </row>
    <row r="3" spans="2:12" ht="21" customHeight="1" x14ac:dyDescent="0.25">
      <c r="B3" s="599" t="s">
        <v>414</v>
      </c>
      <c r="C3" s="599"/>
      <c r="D3" s="599"/>
      <c r="E3" s="599"/>
      <c r="F3" s="599"/>
      <c r="G3" s="599"/>
      <c r="H3" s="599"/>
      <c r="I3" s="599"/>
      <c r="J3" s="599"/>
      <c r="K3" s="599"/>
    </row>
    <row r="4" spans="2:12" ht="18.75" customHeight="1" x14ac:dyDescent="0.25">
      <c r="B4" s="737" t="s">
        <v>492</v>
      </c>
      <c r="C4" s="737"/>
      <c r="D4" s="737"/>
      <c r="E4" s="737"/>
      <c r="F4" s="737"/>
      <c r="G4" s="737"/>
      <c r="H4" s="737"/>
      <c r="I4" s="737"/>
      <c r="J4" s="737"/>
      <c r="K4" s="737"/>
    </row>
    <row r="5" spans="2:12" ht="12.75" customHeight="1" x14ac:dyDescent="0.25">
      <c r="B5" s="328"/>
      <c r="C5" s="328"/>
      <c r="D5" s="328"/>
      <c r="E5" s="328"/>
      <c r="F5" s="328"/>
      <c r="G5" s="328"/>
      <c r="H5" s="328"/>
      <c r="I5" s="328"/>
    </row>
    <row r="6" spans="2:12" ht="30" customHeight="1" x14ac:dyDescent="0.25">
      <c r="B6" s="639" t="s">
        <v>268</v>
      </c>
      <c r="C6" s="640"/>
      <c r="D6" s="640"/>
      <c r="E6" s="640"/>
      <c r="F6" s="640"/>
      <c r="G6" s="640"/>
      <c r="H6" s="640"/>
      <c r="I6" s="640"/>
      <c r="J6" s="640"/>
      <c r="K6" s="640"/>
      <c r="L6" s="641"/>
    </row>
    <row r="7" spans="2:12" ht="30" customHeight="1" thickBot="1" x14ac:dyDescent="0.3">
      <c r="B7" s="214" t="s">
        <v>36</v>
      </c>
      <c r="C7" s="215">
        <v>2015</v>
      </c>
      <c r="D7" s="216">
        <v>2016</v>
      </c>
      <c r="E7" s="216">
        <v>2017</v>
      </c>
      <c r="F7" s="217">
        <v>2018</v>
      </c>
      <c r="G7" s="218">
        <v>2019</v>
      </c>
      <c r="H7" s="218">
        <v>2020</v>
      </c>
      <c r="I7" s="218">
        <v>2021</v>
      </c>
      <c r="J7" s="218">
        <v>2022</v>
      </c>
      <c r="K7" s="218">
        <v>2023</v>
      </c>
      <c r="L7" s="218">
        <v>2024</v>
      </c>
    </row>
    <row r="8" spans="2:12" ht="30" customHeight="1" x14ac:dyDescent="0.25">
      <c r="B8" s="200" t="s">
        <v>0</v>
      </c>
      <c r="C8" s="202" t="s">
        <v>20</v>
      </c>
      <c r="D8" s="188">
        <v>5</v>
      </c>
      <c r="E8" s="188">
        <v>15</v>
      </c>
      <c r="F8" s="202">
        <v>19</v>
      </c>
      <c r="G8" s="202">
        <v>27</v>
      </c>
      <c r="H8" s="202">
        <v>10</v>
      </c>
      <c r="I8" s="202">
        <v>11</v>
      </c>
      <c r="J8" s="202">
        <v>7</v>
      </c>
      <c r="K8" s="202">
        <v>11</v>
      </c>
      <c r="L8" s="202">
        <v>7</v>
      </c>
    </row>
    <row r="9" spans="2:12" ht="30" customHeight="1" x14ac:dyDescent="0.25">
      <c r="B9" s="174" t="s">
        <v>52</v>
      </c>
      <c r="C9" s="13" t="s">
        <v>20</v>
      </c>
      <c r="D9" s="206">
        <v>16</v>
      </c>
      <c r="E9" s="206">
        <v>33</v>
      </c>
      <c r="F9" s="13">
        <v>14</v>
      </c>
      <c r="G9" s="13">
        <v>26</v>
      </c>
      <c r="H9" s="13">
        <v>24</v>
      </c>
      <c r="I9" s="13">
        <v>31</v>
      </c>
      <c r="J9" s="13">
        <v>32</v>
      </c>
      <c r="K9" s="13">
        <v>34</v>
      </c>
      <c r="L9" s="13">
        <v>58</v>
      </c>
    </row>
    <row r="10" spans="2:12" ht="30" customHeight="1" thickBot="1" x14ac:dyDescent="0.3">
      <c r="B10" s="219" t="s">
        <v>53</v>
      </c>
      <c r="C10" s="220" t="s">
        <v>20</v>
      </c>
      <c r="D10" s="321">
        <v>16</v>
      </c>
      <c r="E10" s="321">
        <v>22</v>
      </c>
      <c r="F10" s="220">
        <v>33</v>
      </c>
      <c r="G10" s="220">
        <v>25</v>
      </c>
      <c r="H10" s="220">
        <v>22</v>
      </c>
      <c r="I10" s="220">
        <v>23</v>
      </c>
      <c r="J10" s="220">
        <v>26</v>
      </c>
      <c r="K10" s="220">
        <v>34</v>
      </c>
      <c r="L10" s="220">
        <v>33</v>
      </c>
    </row>
    <row r="11" spans="2:12" ht="30" customHeight="1" thickBot="1" x14ac:dyDescent="0.3">
      <c r="B11" s="323" t="s">
        <v>1</v>
      </c>
      <c r="C11" s="324" t="s">
        <v>20</v>
      </c>
      <c r="D11" s="324">
        <f t="shared" ref="D11:G11" si="0">SUM(D8:D10)</f>
        <v>37</v>
      </c>
      <c r="E11" s="324">
        <f t="shared" si="0"/>
        <v>70</v>
      </c>
      <c r="F11" s="324">
        <f t="shared" si="0"/>
        <v>66</v>
      </c>
      <c r="G11" s="324">
        <f t="shared" si="0"/>
        <v>78</v>
      </c>
      <c r="H11" s="324">
        <f t="shared" ref="H11" si="1">SUM(H8:H10)</f>
        <v>56</v>
      </c>
      <c r="I11" s="324">
        <v>65</v>
      </c>
      <c r="J11" s="324">
        <v>65</v>
      </c>
      <c r="K11" s="324">
        <v>79</v>
      </c>
      <c r="L11" s="324">
        <v>98</v>
      </c>
    </row>
    <row r="12" spans="2:12" ht="30" customHeight="1" thickTop="1" x14ac:dyDescent="0.25">
      <c r="B12" s="202" t="s">
        <v>305</v>
      </c>
      <c r="C12" s="221">
        <v>138</v>
      </c>
      <c r="D12" s="222">
        <v>146</v>
      </c>
      <c r="E12" s="222">
        <v>208</v>
      </c>
      <c r="F12" s="223" t="s">
        <v>41</v>
      </c>
      <c r="G12" s="224">
        <v>240</v>
      </c>
      <c r="H12" s="224">
        <v>169</v>
      </c>
      <c r="I12" s="224">
        <v>208</v>
      </c>
      <c r="J12" s="224">
        <v>240</v>
      </c>
      <c r="K12" s="224">
        <v>299</v>
      </c>
      <c r="L12" s="224">
        <v>293</v>
      </c>
    </row>
    <row r="13" spans="2:12" ht="30" customHeight="1" x14ac:dyDescent="0.25">
      <c r="B13" s="13" t="s">
        <v>18</v>
      </c>
      <c r="C13" s="97" t="s">
        <v>20</v>
      </c>
      <c r="D13" s="97">
        <f t="shared" ref="D13:G13" si="2">D11/D12</f>
        <v>0.25342465753424659</v>
      </c>
      <c r="E13" s="97">
        <f t="shared" si="2"/>
        <v>0.33653846153846156</v>
      </c>
      <c r="F13" s="97">
        <f t="shared" si="2"/>
        <v>0.3</v>
      </c>
      <c r="G13" s="14">
        <f t="shared" si="2"/>
        <v>0.32500000000000001</v>
      </c>
      <c r="H13" s="14">
        <f t="shared" ref="H13" si="3">H11/H12</f>
        <v>0.33136094674556216</v>
      </c>
      <c r="I13" s="14">
        <f t="shared" ref="I13:J13" si="4">I11/I12</f>
        <v>0.3125</v>
      </c>
      <c r="J13" s="14">
        <f t="shared" si="4"/>
        <v>0.27083333333333331</v>
      </c>
      <c r="K13" s="14">
        <f t="shared" ref="K13:L13" si="5">K11/K12</f>
        <v>0.26421404682274247</v>
      </c>
      <c r="L13" s="14">
        <f t="shared" si="5"/>
        <v>0.33447098976109213</v>
      </c>
    </row>
    <row r="14" spans="2:12" ht="15.75" customHeight="1" x14ac:dyDescent="0.25">
      <c r="B14" s="81" t="s">
        <v>51</v>
      </c>
    </row>
    <row r="15" spans="2:12" ht="15.75" customHeight="1" x14ac:dyDescent="0.25">
      <c r="B15" s="1" t="s">
        <v>311</v>
      </c>
    </row>
    <row r="16" spans="2:12" ht="15.75" customHeight="1" x14ac:dyDescent="0.25">
      <c r="B16" s="81"/>
    </row>
    <row r="17" spans="2:2" ht="15.75" customHeight="1" x14ac:dyDescent="0.25">
      <c r="B17" s="81"/>
    </row>
    <row r="18" spans="2:2" ht="15.75" customHeight="1" x14ac:dyDescent="0.25">
      <c r="B18" s="81"/>
    </row>
    <row r="19" spans="2:2" ht="15.75" customHeight="1" x14ac:dyDescent="0.25">
      <c r="B19" s="81"/>
    </row>
    <row r="20" spans="2:2" ht="15.75" customHeight="1" x14ac:dyDescent="0.25">
      <c r="B20" s="81"/>
    </row>
    <row r="21" spans="2:2" ht="15.75" customHeight="1" x14ac:dyDescent="0.25">
      <c r="B21" s="81"/>
    </row>
    <row r="22" spans="2:2" ht="15.75" customHeight="1" x14ac:dyDescent="0.25">
      <c r="B22" s="81"/>
    </row>
    <row r="23" spans="2:2" ht="15.75" customHeight="1" x14ac:dyDescent="0.25">
      <c r="B23" s="81"/>
    </row>
    <row r="24" spans="2:2" ht="15.75" customHeight="1" x14ac:dyDescent="0.25">
      <c r="B24" s="81"/>
    </row>
    <row r="25" spans="2:2" ht="15.75" customHeight="1" x14ac:dyDescent="0.25">
      <c r="B25" s="81"/>
    </row>
    <row r="26" spans="2:2" ht="15.75" customHeight="1" x14ac:dyDescent="0.25">
      <c r="B26" s="81"/>
    </row>
    <row r="27" spans="2:2" ht="15.75" customHeight="1" x14ac:dyDescent="0.25">
      <c r="B27" s="81"/>
    </row>
    <row r="28" spans="2:2" ht="15.75" customHeight="1" x14ac:dyDescent="0.25">
      <c r="B28" s="81"/>
    </row>
    <row r="29" spans="2:2" ht="15.75" customHeight="1" x14ac:dyDescent="0.25">
      <c r="B29" s="81"/>
    </row>
    <row r="30" spans="2:2" ht="15.75" customHeight="1" x14ac:dyDescent="0.25">
      <c r="B30" s="81"/>
    </row>
    <row r="31" spans="2:2" ht="15.75" customHeight="1" x14ac:dyDescent="0.25">
      <c r="B31" s="81"/>
    </row>
    <row r="32" spans="2:2" ht="15.75" customHeight="1" x14ac:dyDescent="0.25">
      <c r="B32" s="81"/>
    </row>
    <row r="33" spans="2:4" ht="15.75" customHeight="1" x14ac:dyDescent="0.25">
      <c r="B33" s="81"/>
    </row>
    <row r="34" spans="2:4" ht="15.75" customHeight="1" x14ac:dyDescent="0.25">
      <c r="B34" s="81"/>
    </row>
    <row r="35" spans="2:4" ht="15.75" customHeight="1" x14ac:dyDescent="0.25">
      <c r="B35" s="81"/>
      <c r="D35" t="s">
        <v>15</v>
      </c>
    </row>
    <row r="36" spans="2:4" ht="15.75" customHeight="1" x14ac:dyDescent="0.25">
      <c r="B36" s="81"/>
    </row>
    <row r="37" spans="2:4" ht="15.75" customHeight="1" x14ac:dyDescent="0.25">
      <c r="B37" s="81"/>
    </row>
    <row r="38" spans="2:4" ht="15.75" customHeight="1" x14ac:dyDescent="0.25">
      <c r="B38" s="81"/>
    </row>
    <row r="39" spans="2:4" ht="15.75" customHeight="1" x14ac:dyDescent="0.25">
      <c r="B39" s="81"/>
    </row>
    <row r="40" spans="2:4" ht="15.75" customHeight="1" x14ac:dyDescent="0.25">
      <c r="B40" s="81"/>
    </row>
    <row r="41" spans="2:4" ht="15.75" customHeight="1" x14ac:dyDescent="0.25">
      <c r="B41" s="81"/>
    </row>
    <row r="42" spans="2:4" ht="15.75" customHeight="1" x14ac:dyDescent="0.25">
      <c r="B42" s="81"/>
    </row>
  </sheetData>
  <mergeCells count="4">
    <mergeCell ref="B4:K4"/>
    <mergeCell ref="B3:K3"/>
    <mergeCell ref="B2:K2"/>
    <mergeCell ref="B6:L6"/>
  </mergeCells>
  <pageMargins left="0.7" right="0.7" top="0.75" bottom="0.75" header="0.3" footer="0.3"/>
  <ignoredErrors>
    <ignoredError sqref="D11:H11" formulaRange="1"/>
    <ignoredError sqref="F12" numberStoredAsText="1"/>
  </ignoredErrors>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2:K36"/>
  <sheetViews>
    <sheetView showGridLines="0" workbookViewId="0"/>
  </sheetViews>
  <sheetFormatPr defaultRowHeight="15" x14ac:dyDescent="0.25"/>
  <cols>
    <col min="1" max="1" width="9.42578125" customWidth="1"/>
    <col min="2" max="2" width="10.85546875" customWidth="1"/>
    <col min="3" max="3" width="15.42578125" customWidth="1"/>
    <col min="4" max="4" width="19.140625" customWidth="1"/>
    <col min="5" max="5" width="16.28515625" customWidth="1"/>
    <col min="6" max="6" width="14" customWidth="1"/>
  </cols>
  <sheetData>
    <row r="2" spans="2:10" ht="15.75" customHeight="1" x14ac:dyDescent="0.25">
      <c r="B2" s="599" t="s">
        <v>488</v>
      </c>
      <c r="C2" s="599"/>
      <c r="D2" s="599"/>
      <c r="E2" s="599"/>
      <c r="F2" s="599"/>
    </row>
    <row r="3" spans="2:10" ht="25.5" customHeight="1" x14ac:dyDescent="0.25">
      <c r="B3" s="599" t="s">
        <v>414</v>
      </c>
      <c r="C3" s="599"/>
      <c r="D3" s="599"/>
      <c r="E3" s="599"/>
      <c r="F3" s="599"/>
    </row>
    <row r="4" spans="2:10" ht="23.25" customHeight="1" x14ac:dyDescent="0.25">
      <c r="B4" s="632" t="s">
        <v>490</v>
      </c>
      <c r="C4" s="632"/>
      <c r="D4" s="632"/>
      <c r="E4" s="632"/>
      <c r="F4" s="632"/>
    </row>
    <row r="5" spans="2:10" ht="9" customHeight="1" x14ac:dyDescent="0.25">
      <c r="B5" s="290"/>
      <c r="C5" s="290"/>
      <c r="D5" s="290"/>
      <c r="E5" s="290"/>
      <c r="F5" s="290"/>
    </row>
    <row r="6" spans="2:10" ht="30" customHeight="1" x14ac:dyDescent="0.25">
      <c r="B6" s="639" t="s">
        <v>268</v>
      </c>
      <c r="C6" s="640"/>
      <c r="D6" s="640"/>
      <c r="E6" s="640"/>
      <c r="F6" s="641"/>
    </row>
    <row r="7" spans="2:10" ht="30" customHeight="1" x14ac:dyDescent="0.25">
      <c r="B7" s="731" t="s">
        <v>7</v>
      </c>
      <c r="C7" s="749" t="s">
        <v>203</v>
      </c>
      <c r="D7" s="663"/>
      <c r="E7" s="750"/>
      <c r="F7" s="736" t="s">
        <v>66</v>
      </c>
    </row>
    <row r="8" spans="2:10" ht="30" customHeight="1" thickBot="1" x14ac:dyDescent="0.3">
      <c r="B8" s="732"/>
      <c r="C8" s="143" t="s">
        <v>201</v>
      </c>
      <c r="D8" s="144" t="s">
        <v>59</v>
      </c>
      <c r="E8" s="145" t="s">
        <v>202</v>
      </c>
      <c r="F8" s="650"/>
    </row>
    <row r="9" spans="2:10" ht="30" customHeight="1" thickTop="1" x14ac:dyDescent="0.25">
      <c r="B9" s="146">
        <v>2015</v>
      </c>
      <c r="C9" s="327" t="s">
        <v>20</v>
      </c>
      <c r="D9" s="146" t="s">
        <v>20</v>
      </c>
      <c r="E9" s="153" t="s">
        <v>20</v>
      </c>
      <c r="F9" s="147" t="s">
        <v>79</v>
      </c>
    </row>
    <row r="10" spans="2:10" ht="30" customHeight="1" x14ac:dyDescent="0.25">
      <c r="B10" s="9">
        <v>2016</v>
      </c>
      <c r="C10" s="154" t="s">
        <v>20</v>
      </c>
      <c r="D10" s="9" t="s">
        <v>20</v>
      </c>
      <c r="E10" s="155" t="s">
        <v>20</v>
      </c>
      <c r="F10" s="148" t="s">
        <v>659</v>
      </c>
    </row>
    <row r="11" spans="2:10" ht="30" customHeight="1" x14ac:dyDescent="0.25">
      <c r="B11" s="9">
        <v>2017</v>
      </c>
      <c r="C11" s="154" t="s">
        <v>20</v>
      </c>
      <c r="D11" s="9" t="s">
        <v>20</v>
      </c>
      <c r="E11" s="155" t="s">
        <v>20</v>
      </c>
      <c r="F11" s="148" t="s">
        <v>234</v>
      </c>
    </row>
    <row r="12" spans="2:10" ht="30" customHeight="1" x14ac:dyDescent="0.25">
      <c r="B12" s="9">
        <v>2018</v>
      </c>
      <c r="C12" s="154" t="s">
        <v>20</v>
      </c>
      <c r="D12" s="9" t="s">
        <v>20</v>
      </c>
      <c r="E12" s="155" t="s">
        <v>20</v>
      </c>
      <c r="F12" s="148" t="s">
        <v>235</v>
      </c>
    </row>
    <row r="13" spans="2:10" ht="30" customHeight="1" x14ac:dyDescent="0.25">
      <c r="B13" s="9">
        <v>2019</v>
      </c>
      <c r="C13" s="154" t="s">
        <v>20</v>
      </c>
      <c r="D13" s="9" t="s">
        <v>20</v>
      </c>
      <c r="E13" s="155" t="s">
        <v>20</v>
      </c>
      <c r="F13" s="148" t="s">
        <v>236</v>
      </c>
      <c r="J13" t="s">
        <v>15</v>
      </c>
    </row>
    <row r="14" spans="2:10" ht="30" customHeight="1" x14ac:dyDescent="0.25">
      <c r="B14" s="9">
        <v>2020</v>
      </c>
      <c r="C14" s="154">
        <v>12</v>
      </c>
      <c r="D14" s="9">
        <v>33</v>
      </c>
      <c r="E14" s="155">
        <v>11</v>
      </c>
      <c r="F14" s="148" t="s">
        <v>323</v>
      </c>
    </row>
    <row r="15" spans="2:10" ht="30" customHeight="1" x14ac:dyDescent="0.25">
      <c r="B15" s="9">
        <v>2021</v>
      </c>
      <c r="C15" s="154">
        <v>12</v>
      </c>
      <c r="D15" s="9">
        <v>35</v>
      </c>
      <c r="E15" s="155">
        <v>18</v>
      </c>
      <c r="F15" s="148" t="s">
        <v>157</v>
      </c>
    </row>
    <row r="16" spans="2:10" ht="30" customHeight="1" x14ac:dyDescent="0.25">
      <c r="B16" s="9">
        <v>2022</v>
      </c>
      <c r="C16" s="154">
        <v>22</v>
      </c>
      <c r="D16" s="9">
        <v>33</v>
      </c>
      <c r="E16" s="155">
        <v>10</v>
      </c>
      <c r="F16" s="148" t="s">
        <v>750</v>
      </c>
    </row>
    <row r="17" spans="1:11" ht="30" customHeight="1" x14ac:dyDescent="0.25">
      <c r="B17" s="9">
        <v>2023</v>
      </c>
      <c r="C17" s="536" t="s">
        <v>20</v>
      </c>
      <c r="D17" s="530" t="s">
        <v>20</v>
      </c>
      <c r="E17" s="531" t="s">
        <v>20</v>
      </c>
      <c r="F17" s="532" t="s">
        <v>783</v>
      </c>
      <c r="G17" s="533"/>
    </row>
    <row r="18" spans="1:11" ht="30" customHeight="1" x14ac:dyDescent="0.25">
      <c r="B18" s="544">
        <v>2024</v>
      </c>
      <c r="C18" s="154" t="s">
        <v>20</v>
      </c>
      <c r="D18" s="544" t="s">
        <v>20</v>
      </c>
      <c r="E18" s="155" t="s">
        <v>20</v>
      </c>
      <c r="F18" s="148" t="s">
        <v>856</v>
      </c>
      <c r="G18" s="533"/>
    </row>
    <row r="19" spans="1:11" ht="15.75" customHeight="1" x14ac:dyDescent="0.25">
      <c r="B19" s="81" t="s">
        <v>51</v>
      </c>
      <c r="F19" s="99"/>
      <c r="K19" t="s">
        <v>15</v>
      </c>
    </row>
    <row r="20" spans="1:11" ht="15.75" customHeight="1" x14ac:dyDescent="0.25">
      <c r="B20" s="1" t="s">
        <v>311</v>
      </c>
      <c r="F20" s="99"/>
    </row>
    <row r="21" spans="1:11" ht="15.75" customHeight="1" x14ac:dyDescent="0.25">
      <c r="F21" s="99"/>
    </row>
    <row r="22" spans="1:11" ht="15.75" customHeight="1" x14ac:dyDescent="0.25"/>
    <row r="23" spans="1:11" ht="15.75" customHeight="1" x14ac:dyDescent="0.25"/>
    <row r="24" spans="1:11" ht="15.75" customHeight="1" x14ac:dyDescent="0.25"/>
    <row r="25" spans="1:11" ht="15.75" customHeight="1" x14ac:dyDescent="0.25">
      <c r="D25" t="s">
        <v>15</v>
      </c>
      <c r="F25" s="99"/>
    </row>
    <row r="26" spans="1:11" ht="15.75" customHeight="1" x14ac:dyDescent="0.25">
      <c r="F26" s="99"/>
    </row>
    <row r="27" spans="1:11" ht="15.75" customHeight="1" x14ac:dyDescent="0.25">
      <c r="A27" s="51"/>
      <c r="F27" s="99"/>
    </row>
    <row r="28" spans="1:11" ht="15.75" customHeight="1" x14ac:dyDescent="0.25">
      <c r="F28" s="99"/>
    </row>
    <row r="29" spans="1:11" ht="15.75" customHeight="1" x14ac:dyDescent="0.25">
      <c r="F29" s="99"/>
    </row>
    <row r="30" spans="1:11" ht="15.75" customHeight="1" x14ac:dyDescent="0.25">
      <c r="F30" s="99"/>
    </row>
    <row r="31" spans="1:11" ht="15.75" customHeight="1" x14ac:dyDescent="0.25">
      <c r="F31" s="99"/>
    </row>
    <row r="32" spans="1:11" ht="15.75" customHeight="1" x14ac:dyDescent="0.25">
      <c r="F32" s="99"/>
    </row>
    <row r="33" spans="6:6" ht="15.75" customHeight="1" x14ac:dyDescent="0.25">
      <c r="F33" s="99"/>
    </row>
    <row r="34" spans="6:6" ht="15.75" customHeight="1" x14ac:dyDescent="0.25">
      <c r="F34" s="99"/>
    </row>
    <row r="35" spans="6:6" ht="15.75" customHeight="1" x14ac:dyDescent="0.25">
      <c r="F35" s="99"/>
    </row>
    <row r="36" spans="6:6" ht="15.75" customHeight="1" x14ac:dyDescent="0.25">
      <c r="F36" s="99"/>
    </row>
  </sheetData>
  <mergeCells count="7">
    <mergeCell ref="B6:F6"/>
    <mergeCell ref="B7:B8"/>
    <mergeCell ref="C7:E7"/>
    <mergeCell ref="F7:F8"/>
    <mergeCell ref="B2:F2"/>
    <mergeCell ref="B4:F4"/>
    <mergeCell ref="B3:F3"/>
  </mergeCells>
  <pageMargins left="0.7" right="0.7" top="0.75" bottom="0.75" header="0.3" footer="0.3"/>
  <pageSetup paperSize="9" orientation="portrait" horizontalDpi="300" verticalDpi="300" r:id="rId1"/>
  <drawing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B1:P46"/>
  <sheetViews>
    <sheetView showGridLines="0" workbookViewId="0">
      <selection activeCell="U14" sqref="U14"/>
    </sheetView>
  </sheetViews>
  <sheetFormatPr defaultRowHeight="15" x14ac:dyDescent="0.25"/>
  <cols>
    <col min="1" max="1" width="9.5703125" customWidth="1"/>
    <col min="2" max="2" width="7.85546875" customWidth="1"/>
    <col min="3" max="3" width="6.5703125" customWidth="1"/>
    <col min="4" max="4" width="8" customWidth="1"/>
    <col min="5" max="5" width="8.28515625" customWidth="1"/>
    <col min="6" max="6" width="8.5703125" customWidth="1"/>
    <col min="7" max="7" width="12" customWidth="1"/>
    <col min="8" max="8" width="9.28515625" customWidth="1"/>
    <col min="9" max="9" width="6.85546875" customWidth="1"/>
    <col min="11" max="11" width="10" customWidth="1"/>
    <col min="12" max="12" width="9.7109375" customWidth="1"/>
    <col min="13" max="13" width="12.5703125" customWidth="1"/>
    <col min="14" max="14" width="9.85546875" customWidth="1"/>
  </cols>
  <sheetData>
    <row r="1" spans="2:13" ht="15.75" customHeight="1" x14ac:dyDescent="0.25"/>
    <row r="2" spans="2:13" ht="15.75" customHeight="1" x14ac:dyDescent="0.25">
      <c r="B2" s="638" t="s">
        <v>488</v>
      </c>
      <c r="C2" s="638"/>
      <c r="D2" s="638"/>
      <c r="E2" s="638"/>
      <c r="F2" s="638"/>
      <c r="G2" s="638"/>
      <c r="H2" s="638"/>
      <c r="I2" s="638"/>
      <c r="J2" s="638"/>
      <c r="K2" s="638"/>
      <c r="L2" s="638"/>
      <c r="M2" s="638"/>
    </row>
    <row r="3" spans="2:13" ht="20.25" customHeight="1" x14ac:dyDescent="0.25">
      <c r="B3" s="638" t="s">
        <v>414</v>
      </c>
      <c r="C3" s="638"/>
      <c r="D3" s="638"/>
      <c r="E3" s="638"/>
      <c r="F3" s="638"/>
      <c r="G3" s="638"/>
      <c r="H3" s="638"/>
      <c r="I3" s="638"/>
      <c r="J3" s="638"/>
      <c r="K3" s="638"/>
      <c r="L3" s="638"/>
      <c r="M3" s="638"/>
    </row>
    <row r="4" spans="2:13" ht="15.75" customHeight="1" x14ac:dyDescent="0.25">
      <c r="B4" s="737" t="s">
        <v>489</v>
      </c>
      <c r="C4" s="737"/>
      <c r="D4" s="737"/>
      <c r="E4" s="737"/>
      <c r="F4" s="737"/>
      <c r="G4" s="737"/>
      <c r="H4" s="737"/>
      <c r="I4" s="737"/>
      <c r="J4" s="737"/>
      <c r="K4" s="737"/>
      <c r="L4" s="737"/>
      <c r="M4" s="737"/>
    </row>
    <row r="5" spans="2:13" ht="8.25" customHeight="1" x14ac:dyDescent="0.25">
      <c r="B5" s="289"/>
      <c r="C5" s="289"/>
      <c r="D5" s="289"/>
      <c r="E5" s="289"/>
      <c r="F5" s="289"/>
      <c r="G5" s="289"/>
      <c r="H5" s="289"/>
      <c r="I5" s="289"/>
      <c r="J5" s="289"/>
      <c r="K5" s="289"/>
      <c r="L5" s="289"/>
      <c r="M5" s="289"/>
    </row>
    <row r="6" spans="2:13" ht="30" customHeight="1" x14ac:dyDescent="0.25">
      <c r="B6" s="639" t="s">
        <v>268</v>
      </c>
      <c r="C6" s="640"/>
      <c r="D6" s="640"/>
      <c r="E6" s="640"/>
      <c r="F6" s="640"/>
      <c r="G6" s="640"/>
      <c r="H6" s="640"/>
      <c r="I6" s="640"/>
      <c r="J6" s="640"/>
      <c r="K6" s="640"/>
      <c r="L6" s="640"/>
      <c r="M6" s="641"/>
    </row>
    <row r="7" spans="2:13" ht="30" customHeight="1" x14ac:dyDescent="0.25">
      <c r="B7" s="755" t="s">
        <v>7</v>
      </c>
      <c r="C7" s="757" t="s">
        <v>225</v>
      </c>
      <c r="D7" s="758"/>
      <c r="E7" s="758"/>
      <c r="F7" s="758"/>
      <c r="G7" s="758"/>
      <c r="H7" s="759"/>
      <c r="I7" s="757" t="s">
        <v>230</v>
      </c>
      <c r="J7" s="758"/>
      <c r="K7" s="758"/>
      <c r="L7" s="759"/>
      <c r="M7" s="753" t="s">
        <v>66</v>
      </c>
    </row>
    <row r="8" spans="2:13" ht="51.75" customHeight="1" thickBot="1" x14ac:dyDescent="0.3">
      <c r="B8" s="756"/>
      <c r="C8" s="340" t="s">
        <v>238</v>
      </c>
      <c r="D8" s="144" t="s">
        <v>226</v>
      </c>
      <c r="E8" s="341" t="s">
        <v>227</v>
      </c>
      <c r="F8" s="341" t="s">
        <v>228</v>
      </c>
      <c r="G8" s="341" t="s">
        <v>324</v>
      </c>
      <c r="H8" s="342" t="s">
        <v>229</v>
      </c>
      <c r="I8" s="294" t="s">
        <v>238</v>
      </c>
      <c r="J8" s="144" t="s">
        <v>231</v>
      </c>
      <c r="K8" s="144" t="s">
        <v>232</v>
      </c>
      <c r="L8" s="145" t="s">
        <v>233</v>
      </c>
      <c r="M8" s="754"/>
    </row>
    <row r="9" spans="2:13" ht="30" customHeight="1" thickTop="1" x14ac:dyDescent="0.25">
      <c r="B9" s="343">
        <v>2015</v>
      </c>
      <c r="C9" s="344" t="s">
        <v>20</v>
      </c>
      <c r="D9" s="320" t="s">
        <v>20</v>
      </c>
      <c r="E9" s="345" t="s">
        <v>20</v>
      </c>
      <c r="F9" s="345" t="s">
        <v>20</v>
      </c>
      <c r="G9" s="345" t="s">
        <v>20</v>
      </c>
      <c r="H9" s="346" t="s">
        <v>20</v>
      </c>
      <c r="I9" s="347" t="s">
        <v>20</v>
      </c>
      <c r="J9" s="146" t="s">
        <v>20</v>
      </c>
      <c r="K9" s="348" t="s">
        <v>20</v>
      </c>
      <c r="L9" s="153" t="s">
        <v>20</v>
      </c>
      <c r="M9" s="147" t="s">
        <v>239</v>
      </c>
    </row>
    <row r="10" spans="2:13" ht="30" customHeight="1" x14ac:dyDescent="0.25">
      <c r="B10" s="349">
        <v>2016</v>
      </c>
      <c r="C10" s="350">
        <v>24</v>
      </c>
      <c r="D10" s="9">
        <v>12</v>
      </c>
      <c r="E10" s="148">
        <v>2</v>
      </c>
      <c r="F10" s="148">
        <v>17</v>
      </c>
      <c r="G10" s="148">
        <v>5</v>
      </c>
      <c r="H10" s="351">
        <v>1</v>
      </c>
      <c r="I10" s="352">
        <v>30</v>
      </c>
      <c r="J10" s="9">
        <v>16</v>
      </c>
      <c r="K10" s="349">
        <v>17</v>
      </c>
      <c r="L10" s="155">
        <v>16</v>
      </c>
      <c r="M10" s="148" t="s">
        <v>237</v>
      </c>
    </row>
    <row r="11" spans="2:13" ht="30" customHeight="1" x14ac:dyDescent="0.25">
      <c r="B11" s="349">
        <v>2017</v>
      </c>
      <c r="C11" s="353">
        <v>37</v>
      </c>
      <c r="D11" s="149">
        <v>17</v>
      </c>
      <c r="E11" s="137">
        <v>11</v>
      </c>
      <c r="F11" s="137">
        <v>23</v>
      </c>
      <c r="G11" s="137">
        <v>7</v>
      </c>
      <c r="H11" s="138">
        <v>0</v>
      </c>
      <c r="I11" s="354">
        <v>47</v>
      </c>
      <c r="J11" s="149">
        <v>18</v>
      </c>
      <c r="K11" s="355">
        <v>26</v>
      </c>
      <c r="L11" s="150">
        <v>26</v>
      </c>
      <c r="M11" s="148" t="s">
        <v>234</v>
      </c>
    </row>
    <row r="12" spans="2:13" ht="30" customHeight="1" x14ac:dyDescent="0.25">
      <c r="B12" s="349">
        <v>2018</v>
      </c>
      <c r="C12" s="353">
        <v>24</v>
      </c>
      <c r="D12" s="149">
        <v>9</v>
      </c>
      <c r="E12" s="137">
        <v>8</v>
      </c>
      <c r="F12" s="137">
        <v>9</v>
      </c>
      <c r="G12" s="137">
        <v>10</v>
      </c>
      <c r="H12" s="138">
        <v>15</v>
      </c>
      <c r="I12" s="354">
        <v>38</v>
      </c>
      <c r="J12" s="149">
        <v>16</v>
      </c>
      <c r="K12" s="355">
        <v>41</v>
      </c>
      <c r="L12" s="150">
        <v>20</v>
      </c>
      <c r="M12" s="148" t="s">
        <v>235</v>
      </c>
    </row>
    <row r="13" spans="2:13" ht="30" customHeight="1" x14ac:dyDescent="0.25">
      <c r="B13" s="349">
        <v>2019</v>
      </c>
      <c r="C13" s="356">
        <v>32</v>
      </c>
      <c r="D13" s="357">
        <v>7</v>
      </c>
      <c r="E13" s="334">
        <v>12</v>
      </c>
      <c r="F13" s="334">
        <v>20</v>
      </c>
      <c r="G13" s="334">
        <v>17</v>
      </c>
      <c r="H13" s="358">
        <v>10</v>
      </c>
      <c r="I13" s="353">
        <v>57</v>
      </c>
      <c r="J13" s="149">
        <v>19</v>
      </c>
      <c r="K13" s="355">
        <v>48</v>
      </c>
      <c r="L13" s="150">
        <v>21</v>
      </c>
      <c r="M13" s="148" t="s">
        <v>236</v>
      </c>
    </row>
    <row r="14" spans="2:13" ht="30" customHeight="1" x14ac:dyDescent="0.25">
      <c r="B14" s="349">
        <v>2020</v>
      </c>
      <c r="C14" s="356">
        <v>25</v>
      </c>
      <c r="D14" s="357">
        <v>13</v>
      </c>
      <c r="E14" s="334">
        <v>8</v>
      </c>
      <c r="F14" s="334">
        <v>16</v>
      </c>
      <c r="G14" s="334">
        <v>10</v>
      </c>
      <c r="H14" s="358">
        <v>9</v>
      </c>
      <c r="I14" s="353">
        <v>45</v>
      </c>
      <c r="J14" s="149">
        <v>14</v>
      </c>
      <c r="K14" s="355">
        <v>21</v>
      </c>
      <c r="L14" s="150">
        <v>34</v>
      </c>
      <c r="M14" s="148" t="s">
        <v>323</v>
      </c>
    </row>
    <row r="15" spans="2:13" ht="30" customHeight="1" x14ac:dyDescent="0.25">
      <c r="B15" s="349">
        <v>2021</v>
      </c>
      <c r="C15" s="356">
        <v>38</v>
      </c>
      <c r="D15" s="357">
        <v>25</v>
      </c>
      <c r="E15" s="334">
        <v>3</v>
      </c>
      <c r="F15" s="334">
        <v>21</v>
      </c>
      <c r="G15" s="334">
        <v>3</v>
      </c>
      <c r="H15" s="358">
        <v>15</v>
      </c>
      <c r="I15" s="353">
        <v>41</v>
      </c>
      <c r="J15" s="149">
        <v>17</v>
      </c>
      <c r="K15" s="355">
        <v>30</v>
      </c>
      <c r="L15" s="150">
        <v>23</v>
      </c>
      <c r="M15" s="148" t="s">
        <v>157</v>
      </c>
    </row>
    <row r="16" spans="2:13" ht="30" customHeight="1" x14ac:dyDescent="0.25">
      <c r="B16" s="349">
        <v>2022</v>
      </c>
      <c r="C16" s="356">
        <v>37</v>
      </c>
      <c r="D16" s="357">
        <v>13</v>
      </c>
      <c r="E16" s="334">
        <v>22</v>
      </c>
      <c r="F16" s="334">
        <v>22</v>
      </c>
      <c r="G16" s="334">
        <v>1</v>
      </c>
      <c r="H16" s="358">
        <v>9</v>
      </c>
      <c r="I16" s="353">
        <v>60</v>
      </c>
      <c r="J16" s="149">
        <v>23</v>
      </c>
      <c r="K16" s="355">
        <v>37</v>
      </c>
      <c r="L16" s="150">
        <v>25</v>
      </c>
      <c r="M16" s="148" t="s">
        <v>750</v>
      </c>
    </row>
    <row r="17" spans="2:16" ht="30" customHeight="1" x14ac:dyDescent="0.25">
      <c r="B17" s="349">
        <v>2023</v>
      </c>
      <c r="C17" s="356">
        <v>27</v>
      </c>
      <c r="D17" s="357">
        <v>9</v>
      </c>
      <c r="E17" s="334">
        <v>20</v>
      </c>
      <c r="F17" s="334">
        <v>9</v>
      </c>
      <c r="G17" s="334">
        <v>8</v>
      </c>
      <c r="H17" s="358">
        <v>15</v>
      </c>
      <c r="I17" s="353">
        <v>58</v>
      </c>
      <c r="J17" s="149">
        <v>13</v>
      </c>
      <c r="K17" s="355">
        <v>35</v>
      </c>
      <c r="L17" s="150">
        <v>30</v>
      </c>
      <c r="M17" s="148" t="s">
        <v>783</v>
      </c>
      <c r="P17" t="s">
        <v>15</v>
      </c>
    </row>
    <row r="18" spans="2:16" ht="30" customHeight="1" x14ac:dyDescent="0.25">
      <c r="B18" s="349">
        <v>2024</v>
      </c>
      <c r="C18" s="356">
        <v>53</v>
      </c>
      <c r="D18" s="357">
        <v>13</v>
      </c>
      <c r="E18" s="334">
        <v>22</v>
      </c>
      <c r="F18" s="334">
        <v>27</v>
      </c>
      <c r="G18" s="334">
        <v>21</v>
      </c>
      <c r="H18" s="358">
        <v>48</v>
      </c>
      <c r="I18" s="353">
        <v>77</v>
      </c>
      <c r="J18" s="149">
        <v>38</v>
      </c>
      <c r="K18" s="355">
        <v>49</v>
      </c>
      <c r="L18" s="150">
        <v>36</v>
      </c>
      <c r="M18" s="148" t="s">
        <v>856</v>
      </c>
    </row>
    <row r="19" spans="2:16" ht="15.75" customHeight="1" x14ac:dyDescent="0.25">
      <c r="B19" s="81" t="s">
        <v>51</v>
      </c>
      <c r="D19" s="513"/>
    </row>
    <row r="20" spans="2:16" ht="15.75" customHeight="1" x14ac:dyDescent="0.25">
      <c r="B20" s="1" t="s">
        <v>311</v>
      </c>
      <c r="D20" s="514"/>
    </row>
    <row r="21" spans="2:16" ht="15.75" customHeight="1" x14ac:dyDescent="0.25"/>
    <row r="22" spans="2:16" ht="15.75" customHeight="1" x14ac:dyDescent="0.25"/>
    <row r="23" spans="2:16" ht="15.75" customHeight="1" x14ac:dyDescent="0.25"/>
    <row r="24" spans="2:16" ht="15.75" customHeight="1" x14ac:dyDescent="0.25"/>
    <row r="25" spans="2:16" ht="15.75" customHeight="1" x14ac:dyDescent="0.25"/>
    <row r="26" spans="2:16" ht="15.75" customHeight="1" x14ac:dyDescent="0.25"/>
    <row r="27" spans="2:16" ht="15.75" customHeight="1" x14ac:dyDescent="0.25"/>
    <row r="28" spans="2:16" ht="15.75" customHeight="1" x14ac:dyDescent="0.25"/>
    <row r="29" spans="2:16" ht="15.75" customHeight="1" x14ac:dyDescent="0.25"/>
    <row r="30" spans="2:16" ht="15.75" customHeight="1" x14ac:dyDescent="0.25"/>
    <row r="31" spans="2:16" ht="15.75" customHeight="1" x14ac:dyDescent="0.25"/>
    <row r="32" spans="2:16"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sheetData>
  <mergeCells count="8">
    <mergeCell ref="B2:M2"/>
    <mergeCell ref="B4:M4"/>
    <mergeCell ref="M7:M8"/>
    <mergeCell ref="B6:M6"/>
    <mergeCell ref="B7:B8"/>
    <mergeCell ref="C7:H7"/>
    <mergeCell ref="I7:L7"/>
    <mergeCell ref="B3:M3"/>
  </mergeCells>
  <pageMargins left="0.7" right="0.7" top="0.75" bottom="0.75" header="0.3" footer="0.3"/>
  <pageSetup paperSize="9" orientation="portrait" horizontalDpi="300" verticalDpi="300" r:id="rId1"/>
  <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B2:B33"/>
  <sheetViews>
    <sheetView workbookViewId="0">
      <selection activeCell="G11" sqref="G11"/>
    </sheetView>
  </sheetViews>
  <sheetFormatPr defaultRowHeight="15" x14ac:dyDescent="0.25"/>
  <cols>
    <col min="1" max="1" width="2.85546875" style="5" customWidth="1"/>
    <col min="2" max="2" width="99.7109375" style="5" customWidth="1"/>
    <col min="3" max="16384" width="9.140625" style="5"/>
  </cols>
  <sheetData>
    <row r="2" spans="2:2" x14ac:dyDescent="0.25">
      <c r="B2" s="470" t="s">
        <v>672</v>
      </c>
    </row>
    <row r="4" spans="2:2" ht="21" customHeight="1" x14ac:dyDescent="0.25">
      <c r="B4" s="518" t="s">
        <v>673</v>
      </c>
    </row>
    <row r="5" spans="2:2" ht="30" x14ac:dyDescent="0.25">
      <c r="B5" s="518" t="s">
        <v>724</v>
      </c>
    </row>
    <row r="6" spans="2:2" ht="58.5" customHeight="1" x14ac:dyDescent="0.25">
      <c r="B6" s="518" t="s">
        <v>723</v>
      </c>
    </row>
    <row r="7" spans="2:2" ht="30" x14ac:dyDescent="0.25">
      <c r="B7" s="518" t="s">
        <v>722</v>
      </c>
    </row>
    <row r="8" spans="2:2" ht="90" x14ac:dyDescent="0.25">
      <c r="B8" s="518" t="s">
        <v>674</v>
      </c>
    </row>
    <row r="9" spans="2:2" ht="60" x14ac:dyDescent="0.25">
      <c r="B9" s="518" t="s">
        <v>675</v>
      </c>
    </row>
    <row r="10" spans="2:2" ht="99" customHeight="1" x14ac:dyDescent="0.25">
      <c r="B10" s="518" t="s">
        <v>712</v>
      </c>
    </row>
    <row r="11" spans="2:2" ht="75" x14ac:dyDescent="0.25">
      <c r="B11" s="518" t="s">
        <v>721</v>
      </c>
    </row>
    <row r="12" spans="2:2" ht="30" x14ac:dyDescent="0.25">
      <c r="B12" s="518" t="s">
        <v>720</v>
      </c>
    </row>
    <row r="13" spans="2:2" ht="23.25" customHeight="1" x14ac:dyDescent="0.25">
      <c r="B13" s="518" t="s">
        <v>693</v>
      </c>
    </row>
    <row r="14" spans="2:2" ht="30" x14ac:dyDescent="0.25">
      <c r="B14" s="518" t="s">
        <v>694</v>
      </c>
    </row>
    <row r="15" spans="2:2" ht="60" x14ac:dyDescent="0.25">
      <c r="B15" s="518" t="s">
        <v>676</v>
      </c>
    </row>
    <row r="16" spans="2:2" ht="60" x14ac:dyDescent="0.25">
      <c r="B16" s="518" t="s">
        <v>677</v>
      </c>
    </row>
    <row r="17" spans="2:2" ht="45" x14ac:dyDescent="0.25">
      <c r="B17" s="518" t="s">
        <v>719</v>
      </c>
    </row>
    <row r="18" spans="2:2" ht="45" x14ac:dyDescent="0.25">
      <c r="B18" s="518" t="s">
        <v>678</v>
      </c>
    </row>
    <row r="19" spans="2:2" ht="45" x14ac:dyDescent="0.25">
      <c r="B19" s="518" t="s">
        <v>713</v>
      </c>
    </row>
    <row r="20" spans="2:2" ht="75" x14ac:dyDescent="0.25">
      <c r="B20" s="518" t="s">
        <v>714</v>
      </c>
    </row>
    <row r="21" spans="2:2" ht="30" x14ac:dyDescent="0.25">
      <c r="B21" s="518" t="s">
        <v>718</v>
      </c>
    </row>
    <row r="22" spans="2:2" ht="75" x14ac:dyDescent="0.25">
      <c r="B22" s="518" t="s">
        <v>715</v>
      </c>
    </row>
    <row r="23" spans="2:2" ht="75" x14ac:dyDescent="0.25">
      <c r="B23" s="518" t="s">
        <v>716</v>
      </c>
    </row>
    <row r="24" spans="2:2" ht="60" x14ac:dyDescent="0.25">
      <c r="B24" s="518" t="s">
        <v>679</v>
      </c>
    </row>
    <row r="25" spans="2:2" ht="30" x14ac:dyDescent="0.25">
      <c r="B25" s="518" t="s">
        <v>680</v>
      </c>
    </row>
    <row r="26" spans="2:2" ht="19.5" customHeight="1" x14ac:dyDescent="0.25">
      <c r="B26" s="518" t="s">
        <v>681</v>
      </c>
    </row>
    <row r="27" spans="2:2" ht="30" x14ac:dyDescent="0.25">
      <c r="B27" s="518" t="s">
        <v>758</v>
      </c>
    </row>
    <row r="28" spans="2:2" ht="45.75" customHeight="1" x14ac:dyDescent="0.25">
      <c r="B28" s="518" t="s">
        <v>795</v>
      </c>
    </row>
    <row r="29" spans="2:2" ht="60" x14ac:dyDescent="0.25">
      <c r="B29" s="518" t="s">
        <v>801</v>
      </c>
    </row>
    <row r="30" spans="2:2" ht="30" x14ac:dyDescent="0.25">
      <c r="B30" s="518" t="s">
        <v>682</v>
      </c>
    </row>
    <row r="31" spans="2:2" ht="19.5" customHeight="1" x14ac:dyDescent="0.25">
      <c r="B31" s="518" t="s">
        <v>717</v>
      </c>
    </row>
    <row r="32" spans="2:2" ht="118.5" customHeight="1" x14ac:dyDescent="0.25">
      <c r="B32" s="518" t="s">
        <v>803</v>
      </c>
    </row>
    <row r="33" spans="2:2" ht="105" x14ac:dyDescent="0.25">
      <c r="B33" s="518" t="s">
        <v>802</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97</vt:i4>
      </vt:variant>
    </vt:vector>
  </HeadingPairs>
  <TitlesOfParts>
    <vt:vector size="97" baseType="lpstr">
      <vt:lpstr>indice</vt:lpstr>
      <vt:lpstr>Nota Enquadr.</vt:lpstr>
      <vt:lpstr>Q.1.1.1.1</vt:lpstr>
      <vt:lpstr>Q.1.1.1.2</vt:lpstr>
      <vt:lpstr>Q.1.1.1.3</vt:lpstr>
      <vt:lpstr>Q.1.1.1.4</vt:lpstr>
      <vt:lpstr>Q.2.1.1.1</vt:lpstr>
      <vt:lpstr>Q.2.2.1.1</vt:lpstr>
      <vt:lpstr>Q.2.2.2.1</vt:lpstr>
      <vt:lpstr>Q.2.2.2.2</vt:lpstr>
      <vt:lpstr>Q.2.2.3.1</vt:lpstr>
      <vt:lpstr>Q.2.2.3.2</vt:lpstr>
      <vt:lpstr>Q.2.2.3.3</vt:lpstr>
      <vt:lpstr>Q.2.2.3.4</vt:lpstr>
      <vt:lpstr>Q.2.2.4.1</vt:lpstr>
      <vt:lpstr>Q.2.2.4.2</vt:lpstr>
      <vt:lpstr>Q.2.2.4.3</vt:lpstr>
      <vt:lpstr>Q.2.2.4.4</vt:lpstr>
      <vt:lpstr>Q.2.2.4.5</vt:lpstr>
      <vt:lpstr>Q.2.3.1.1</vt:lpstr>
      <vt:lpstr>Q.2.3.1.2</vt:lpstr>
      <vt:lpstr>Q.2.3.1.3</vt:lpstr>
      <vt:lpstr>Q.2.3.1.4</vt:lpstr>
      <vt:lpstr>Q.2.3.1.5</vt:lpstr>
      <vt:lpstr>Q.2.3.2.1</vt:lpstr>
      <vt:lpstr>Q.2.3.2.2</vt:lpstr>
      <vt:lpstr>Q.2.3.2.3</vt:lpstr>
      <vt:lpstr>Q.2.3.2.4</vt:lpstr>
      <vt:lpstr>Q.2.3.3.1</vt:lpstr>
      <vt:lpstr>Q.2.3.3.2</vt:lpstr>
      <vt:lpstr>Q.2.3.3.3</vt:lpstr>
      <vt:lpstr>Q.2.3.3.4</vt:lpstr>
      <vt:lpstr>Q.2.3.4.1</vt:lpstr>
      <vt:lpstr>Q.2.3.4.2</vt:lpstr>
      <vt:lpstr>Q.2.3.5.1</vt:lpstr>
      <vt:lpstr>Q.2.3.5.2</vt:lpstr>
      <vt:lpstr>Q.2.3.5.3</vt:lpstr>
      <vt:lpstr>Q.2.3.6.1</vt:lpstr>
      <vt:lpstr>Q.2.3.6.2</vt:lpstr>
      <vt:lpstr>Q.2.3.6.3</vt:lpstr>
      <vt:lpstr>Q.2.3.6.4</vt:lpstr>
      <vt:lpstr>Q.2.3.7.1</vt:lpstr>
      <vt:lpstr>Q.2.3.7.2</vt:lpstr>
      <vt:lpstr>Q.2.3.7.3</vt:lpstr>
      <vt:lpstr>Q.2.3.8.1</vt:lpstr>
      <vt:lpstr>Q.2.3.8.2</vt:lpstr>
      <vt:lpstr>Q.2.3.8.3</vt:lpstr>
      <vt:lpstr>Q.2.3.9.1</vt:lpstr>
      <vt:lpstr>Q.2.3.9.2</vt:lpstr>
      <vt:lpstr>Q.2.3.9.3</vt:lpstr>
      <vt:lpstr>Q.2.3.9.4</vt:lpstr>
      <vt:lpstr>Q.2.4.1.1</vt:lpstr>
      <vt:lpstr>Q.2.4.1.2</vt:lpstr>
      <vt:lpstr>Q.2.4.1.3</vt:lpstr>
      <vt:lpstr>Q.2.4.1.4</vt:lpstr>
      <vt:lpstr>Q.2.4.2.1</vt:lpstr>
      <vt:lpstr>Q.2.4.2.2</vt:lpstr>
      <vt:lpstr>Q.2.4.2.3</vt:lpstr>
      <vt:lpstr>Q.2.4.3.1</vt:lpstr>
      <vt:lpstr>Q.2.5.1.1</vt:lpstr>
      <vt:lpstr>Q.2.5.1.2</vt:lpstr>
      <vt:lpstr>Q.2.5.1.3</vt:lpstr>
      <vt:lpstr>Q.2.5.1.4</vt:lpstr>
      <vt:lpstr>Q.2.6.1.1</vt:lpstr>
      <vt:lpstr>Q.2.6.1.2</vt:lpstr>
      <vt:lpstr>Q.2.6.1.3</vt:lpstr>
      <vt:lpstr>Q.2.6.2.1</vt:lpstr>
      <vt:lpstr>Q.2.6.2.2</vt:lpstr>
      <vt:lpstr>Q.2.6.3.1</vt:lpstr>
      <vt:lpstr>Q.2.6.3.2</vt:lpstr>
      <vt:lpstr>Q.2.6.4.1</vt:lpstr>
      <vt:lpstr>Q.2.7.1.1</vt:lpstr>
      <vt:lpstr>Q.2.7.1.2</vt:lpstr>
      <vt:lpstr>Q.2.7.1.3</vt:lpstr>
      <vt:lpstr>Q.2.7.2.1</vt:lpstr>
      <vt:lpstr>Q.2.7.2.2</vt:lpstr>
      <vt:lpstr>Q.2.7.2.3</vt:lpstr>
      <vt:lpstr>Q.2.7.3.1</vt:lpstr>
      <vt:lpstr>Q.2.7.3.2</vt:lpstr>
      <vt:lpstr>Q.2.7.3.3</vt:lpstr>
      <vt:lpstr>Q.2.7.4.1</vt:lpstr>
      <vt:lpstr>Q.2.7.4.2</vt:lpstr>
      <vt:lpstr>Q.2.7.4.3</vt:lpstr>
      <vt:lpstr>Q.2.8.1.1</vt:lpstr>
      <vt:lpstr>Q.2.8.1.2</vt:lpstr>
      <vt:lpstr>Q.2.8.1.3</vt:lpstr>
      <vt:lpstr>Q.2.8.2.1</vt:lpstr>
      <vt:lpstr>Q.2.8.2.2</vt:lpstr>
      <vt:lpstr>Q.2.8.2.3</vt:lpstr>
      <vt:lpstr>Q.2.9.1.1</vt:lpstr>
      <vt:lpstr>Q.2.9.1.2</vt:lpstr>
      <vt:lpstr>Q.2.9.1.3</vt:lpstr>
      <vt:lpstr>Q.2.10.1.1</vt:lpstr>
      <vt:lpstr>Q.2.10.1.2</vt:lpstr>
      <vt:lpstr>Q.2.10.1.3</vt:lpstr>
      <vt:lpstr>Q.2.10.1.4</vt:lpstr>
      <vt:lpstr>Glossário</vt:lpstr>
    </vt:vector>
  </TitlesOfParts>
  <Company>II, IP - MTSS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Carla.P.Rodrigues</dc:creator>
  <cp:lastModifiedBy>Manuel.L.Alves</cp:lastModifiedBy>
  <cp:lastPrinted>2022-10-18T13:59:39Z</cp:lastPrinted>
  <dcterms:created xsi:type="dcterms:W3CDTF">2016-02-24T10:24:04Z</dcterms:created>
  <dcterms:modified xsi:type="dcterms:W3CDTF">2025-09-05T17:20:02Z</dcterms:modified>
</cp:coreProperties>
</file>