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eLivro" defaultThemeVersion="124226"/>
  <mc:AlternateContent xmlns:mc="http://schemas.openxmlformats.org/markup-compatibility/2006">
    <mc:Choice Requires="x15">
      <x15ac:absPath xmlns:x15ac="http://schemas.microsoft.com/office/spreadsheetml/2010/11/ac" url="Z:\CRL\07 - RELATÓRIOS CRL\0702 - RELATÓRIOS sobre Negociação Coletiva\Relatório de 2021 (Dados de 2020)\NEGOCIAÇÃO COLETIVA EM NÚMEROS - 2020\CRL_Neg. Col_Num.  2015-2020\"/>
    </mc:Choice>
  </mc:AlternateContent>
  <bookViews>
    <workbookView xWindow="615" yWindow="1965" windowWidth="8430" windowHeight="3180" tabRatio="874"/>
  </bookViews>
  <sheets>
    <sheet name="indice" sheetId="46" r:id="rId1"/>
    <sheet name="Ficha Técnica" sheetId="170" r:id="rId2"/>
    <sheet name="Nota Enquadr." sheetId="115" r:id="rId3"/>
    <sheet name="Q.1.1.1.1" sheetId="44" r:id="rId4"/>
    <sheet name="Q.1.1.1.2" sheetId="45" r:id="rId5"/>
    <sheet name="Q.1.1.1.3" sheetId="47" r:id="rId6"/>
    <sheet name="Q.1.1.1.4" sheetId="166" r:id="rId7"/>
    <sheet name="Q.2.1.1.1" sheetId="50" r:id="rId8"/>
    <sheet name="Q.2.2.1.1" sheetId="82" r:id="rId9"/>
    <sheet name="Q.2.2.2.1" sheetId="122" r:id="rId10"/>
    <sheet name="Q.2.2.2.2" sheetId="123" r:id="rId11"/>
    <sheet name="Q.2.2.3.1" sheetId="117" r:id="rId12"/>
    <sheet name="Q.2.2.3.2" sheetId="118" r:id="rId13"/>
    <sheet name="Q.2.2.3.3" sheetId="119" r:id="rId14"/>
    <sheet name="Q.2.2.3.4" sheetId="120" r:id="rId15"/>
    <sheet name="Q.2.2.4.1" sheetId="168" r:id="rId16"/>
    <sheet name="Q.2.2.4.2" sheetId="83" r:id="rId17"/>
    <sheet name="Q.2.2.4.3" sheetId="116" r:id="rId18"/>
    <sheet name="Q.2.2.4.4" sheetId="167" r:id="rId19"/>
    <sheet name="Q.2.2.4.5" sheetId="121" r:id="rId20"/>
    <sheet name="Q.2.3.1.1" sheetId="128" r:id="rId21"/>
    <sheet name="Q.2.3.1.2" sheetId="129" r:id="rId22"/>
    <sheet name="Q.2.3.1.3" sheetId="130" r:id="rId23"/>
    <sheet name="Q.2.3.1.4" sheetId="131" r:id="rId24"/>
    <sheet name="Q.2.3.1.5" sheetId="132" r:id="rId25"/>
    <sheet name="Q.2.3.2.1" sheetId="37" r:id="rId26"/>
    <sheet name="Q.2.3.2.2" sheetId="67" r:id="rId27"/>
    <sheet name="Q.2.3.2.3" sheetId="48" r:id="rId28"/>
    <sheet name="Q.2.3.2.4" sheetId="68" r:id="rId29"/>
    <sheet name="Q.2.3.3.1" sheetId="66" r:id="rId30"/>
    <sheet name="Q.2.3.3.2" sheetId="12" r:id="rId31"/>
    <sheet name="Q.2.3.3.3" sheetId="49" r:id="rId32"/>
    <sheet name="Q.2.3.3.4" sheetId="24" r:id="rId33"/>
    <sheet name="Q.2.3.4.1" sheetId="38" r:id="rId34"/>
    <sheet name="Q.2.3.4.2" sheetId="13" r:id="rId35"/>
    <sheet name="Q.2.3.5.1" sheetId="63" r:id="rId36"/>
    <sheet name="Q.2.3.5.2" sheetId="64" r:id="rId37"/>
    <sheet name="Q.2.3.5.3" sheetId="65" r:id="rId38"/>
    <sheet name="Q.2.3.6.1" sheetId="59" r:id="rId39"/>
    <sheet name="Q.2.3.6.2" sheetId="60" r:id="rId40"/>
    <sheet name="Q.2.3.6.3" sheetId="61" r:id="rId41"/>
    <sheet name="Q.2.3.6.4" sheetId="62" r:id="rId42"/>
    <sheet name="Q.2.3.7.1" sheetId="56" r:id="rId43"/>
    <sheet name="Q.2.3.7.2" sheetId="57" r:id="rId44"/>
    <sheet name="Q.2.3.7.3" sheetId="58" r:id="rId45"/>
    <sheet name="Q.2.3.8.1" sheetId="42" r:id="rId46"/>
    <sheet name="Q.2.3.8.2" sheetId="54" r:id="rId47"/>
    <sheet name="Q.2.3.8.3" sheetId="55" r:id="rId48"/>
    <sheet name="Q.2.3.9.1" sheetId="43" r:id="rId49"/>
    <sheet name="Q.2.3.9.2" sheetId="53" r:id="rId50"/>
    <sheet name="Q.2.3.9.3" sheetId="52" r:id="rId51"/>
    <sheet name="Q.2.3.9.4" sheetId="51" r:id="rId52"/>
    <sheet name="Q.2.4.1.1" sheetId="70" r:id="rId53"/>
    <sheet name="Q.2.4.1.2" sheetId="71" r:id="rId54"/>
    <sheet name="Q.2.4.1.3" sheetId="76" r:id="rId55"/>
    <sheet name="Q.2.4.1.4" sheetId="73" r:id="rId56"/>
    <sheet name="Q.2.4.2.1" sheetId="72" r:id="rId57"/>
    <sheet name="Q.2.4.2.2" sheetId="74" r:id="rId58"/>
    <sheet name="Q.2.4.2.3" sheetId="78" r:id="rId59"/>
    <sheet name="Q.2.4.3.1" sheetId="75" r:id="rId60"/>
    <sheet name="Q.2.5.1.1" sheetId="77" r:id="rId61"/>
    <sheet name="Q.2.5.1.2" sheetId="79" r:id="rId62"/>
    <sheet name="Q.2.5.1.3" sheetId="80" r:id="rId63"/>
    <sheet name="Q.2.5.1.4" sheetId="81" r:id="rId64"/>
    <sheet name="Q.2.6.1.1" sheetId="133" r:id="rId65"/>
    <sheet name="Q.2.6.1.2" sheetId="134" r:id="rId66"/>
    <sheet name="Q.2.6.1.3" sheetId="135" r:id="rId67"/>
    <sheet name="Q.2.6.2.1" sheetId="137" r:id="rId68"/>
    <sheet name="Q.2.6.2.2" sheetId="138" r:id="rId69"/>
    <sheet name="Q.2.6.3.1" sheetId="139" r:id="rId70"/>
    <sheet name="Q.2.6.3.2" sheetId="140" r:id="rId71"/>
    <sheet name="Q.2.6.4.1" sheetId="136" r:id="rId72"/>
    <sheet name="Q.2.7.1.1" sheetId="146" r:id="rId73"/>
    <sheet name="Q.2.7.1.2" sheetId="141" r:id="rId74"/>
    <sheet name="Q.2.7.1.3" sheetId="142" r:id="rId75"/>
    <sheet name="Q.2.7.2.1" sheetId="143" r:id="rId76"/>
    <sheet name="Q.2.7.2.2" sheetId="144" r:id="rId77"/>
    <sheet name="Q.2.7.2.3" sheetId="145" r:id="rId78"/>
    <sheet name="Q.2.7.3.1" sheetId="147" r:id="rId79"/>
    <sheet name="Q.2.7.3.2" sheetId="148" r:id="rId80"/>
    <sheet name="Q.2.7.3.3" sheetId="149" r:id="rId81"/>
    <sheet name="Q.2.7.4.1" sheetId="150" r:id="rId82"/>
    <sheet name="Q.2.7.4.2" sheetId="151" r:id="rId83"/>
    <sheet name="Q.2.7.4.3" sheetId="152" r:id="rId84"/>
    <sheet name="Q.2.8.1.1" sheetId="153" r:id="rId85"/>
    <sheet name="Q.2.8.1.2" sheetId="154" r:id="rId86"/>
    <sheet name="Q.2.8.1.3" sheetId="155" r:id="rId87"/>
    <sheet name="Q.2.8.2.1" sheetId="156" r:id="rId88"/>
    <sheet name="Q.2.8.2.2" sheetId="157" r:id="rId89"/>
    <sheet name="Q.2.8.2.3" sheetId="158" r:id="rId90"/>
    <sheet name="Q.2.9.1.1" sheetId="159" r:id="rId91"/>
    <sheet name="Q.2.9.1.2" sheetId="160" r:id="rId92"/>
    <sheet name="Q.2.9.1.3" sheetId="161" r:id="rId93"/>
    <sheet name="Q.2.10.1.1" sheetId="162" r:id="rId94"/>
    <sheet name="Q.2.10.1.2" sheetId="163" r:id="rId95"/>
    <sheet name="Q.2.10.1.3" sheetId="164" r:id="rId96"/>
    <sheet name="Q.2.10.1.4" sheetId="165" r:id="rId97"/>
    <sheet name="Glossário" sheetId="169" r:id="rId98"/>
  </sheets>
  <externalReferences>
    <externalReference r:id="rId99"/>
    <externalReference r:id="rId100"/>
  </externalReferences>
  <definedNames>
    <definedName name="_ftn1" localSheetId="2">'Nota Enquadr.'!#REF!</definedName>
    <definedName name="_ftnref1" localSheetId="2">'Nota Enquadr.'!$E$9</definedName>
    <definedName name="_Toc10648442" localSheetId="25">'Q.2.3.2.1'!#REF!</definedName>
    <definedName name="_Toc10648445" localSheetId="32">'Q.2.3.3.4'!#REF!</definedName>
    <definedName name="descanso" localSheetId="25">'[1]Listas_de Escolhas'!#REF!</definedName>
    <definedName name="descanso" localSheetId="33">'[1]Listas_de Escolhas'!#REF!</definedName>
    <definedName name="descanso">'[1]Listas_de Escolhas'!#REF!</definedName>
    <definedName name="empresas" localSheetId="25">#REF!</definedName>
    <definedName name="empresas" localSheetId="33">#REF!</definedName>
    <definedName name="empresas">#REF!</definedName>
    <definedName name="gráficosbh" localSheetId="25">'[1]Listas_de Escolhas'!#REF!</definedName>
    <definedName name="gráficosbh" localSheetId="33">'[1]Listas_de Escolhas'!#REF!</definedName>
    <definedName name="gráficosbh">'[1]Listas_de Escolhas'!#REF!</definedName>
    <definedName name="s" localSheetId="25">'[1]Listas_de Escolhas'!#REF!</definedName>
    <definedName name="s" localSheetId="33">'[1]Listas_de Escolhas'!#REF!</definedName>
    <definedName name="s">'[1]Listas_de Escolhas'!#REF!</definedName>
    <definedName name="TESTES" localSheetId="25">'[1]Listas_de Escolhas'!#REF!</definedName>
    <definedName name="TESTES" localSheetId="33">'[1]Listas_de Escolhas'!#REF!</definedName>
    <definedName name="TESTES">'[1]Listas_de Escolhas'!#REF!</definedName>
    <definedName name="total" localSheetId="25">#REF!</definedName>
    <definedName name="total" localSheetId="33">#REF!</definedName>
    <definedName name="total">#REF!</definedName>
    <definedName name="versãocompleta" localSheetId="25">'[2]Listas_de Escolhas'!#REF!</definedName>
    <definedName name="versãocompleta" localSheetId="33">'[2]Listas_de Escolhas'!#REF!</definedName>
    <definedName name="versãocompleta">'[2]Listas_de Escolhas'!#REF!</definedName>
  </definedNames>
  <calcPr calcId="162913"/>
</workbook>
</file>

<file path=xl/calcChain.xml><?xml version="1.0" encoding="utf-8"?>
<calcChain xmlns="http://schemas.openxmlformats.org/spreadsheetml/2006/main">
  <c r="H16" i="168" l="1"/>
  <c r="H18" i="168" s="1"/>
  <c r="G16" i="168"/>
  <c r="G18" i="168" s="1"/>
  <c r="F16" i="168"/>
  <c r="F18" i="168" s="1"/>
  <c r="E16" i="168"/>
  <c r="E18" i="168" s="1"/>
  <c r="D16" i="168"/>
  <c r="D18" i="168" s="1"/>
  <c r="C16" i="168"/>
  <c r="C18" i="168" s="1"/>
  <c r="C18" i="167"/>
  <c r="H16" i="167"/>
  <c r="H18" i="167" s="1"/>
  <c r="G16" i="167"/>
  <c r="G18" i="167" s="1"/>
  <c r="F16" i="167"/>
  <c r="F18" i="167" s="1"/>
  <c r="E16" i="167"/>
  <c r="E18" i="167" s="1"/>
  <c r="D16" i="167"/>
  <c r="D18" i="167" s="1"/>
  <c r="F13" i="157" l="1"/>
  <c r="F13" i="156"/>
  <c r="H11" i="79" l="1"/>
  <c r="H13" i="79" s="1"/>
  <c r="H11" i="77" l="1"/>
  <c r="H13" i="77" s="1"/>
  <c r="H11" i="75" l="1"/>
  <c r="H13" i="75" s="1"/>
  <c r="H11" i="74"/>
  <c r="H13" i="74" s="1"/>
  <c r="H11" i="72"/>
  <c r="H13" i="72" s="1"/>
  <c r="H11" i="71" l="1"/>
  <c r="H13" i="71" s="1"/>
  <c r="H11" i="70"/>
  <c r="H13" i="70" s="1"/>
  <c r="H13" i="53" l="1"/>
  <c r="H13" i="43"/>
  <c r="H13" i="42" l="1"/>
  <c r="H13" i="54"/>
  <c r="H13" i="57" l="1"/>
  <c r="H13" i="56"/>
  <c r="H13" i="60"/>
  <c r="H13" i="59"/>
  <c r="H13" i="64"/>
  <c r="H11" i="63"/>
  <c r="H13" i="63" s="1"/>
  <c r="H13" i="13"/>
  <c r="H17" i="38"/>
  <c r="H13" i="12"/>
  <c r="H13" i="66"/>
  <c r="H13" i="67" l="1"/>
  <c r="H13" i="37"/>
  <c r="H12" i="131"/>
  <c r="H14" i="131" s="1"/>
  <c r="H12" i="130"/>
  <c r="H14" i="130" s="1"/>
  <c r="H11" i="129"/>
  <c r="H13" i="129" s="1"/>
  <c r="H11" i="128" l="1"/>
  <c r="H13" i="128" s="1"/>
  <c r="H10" i="83"/>
  <c r="H12" i="83" s="1"/>
  <c r="H16" i="119"/>
  <c r="H17" i="118"/>
  <c r="H15" i="117"/>
  <c r="H11" i="123" l="1"/>
  <c r="H13" i="123" s="1"/>
  <c r="H11" i="122"/>
  <c r="H13" i="122" s="1"/>
  <c r="H11" i="82"/>
  <c r="H13" i="82" s="1"/>
  <c r="H19" i="44" l="1"/>
  <c r="H13" i="44"/>
  <c r="H20" i="44" l="1"/>
  <c r="H11" i="163"/>
  <c r="H13" i="163" s="1"/>
  <c r="H11" i="162"/>
  <c r="H13" i="162" s="1"/>
  <c r="H11" i="160" l="1"/>
  <c r="H13" i="160" s="1"/>
  <c r="H11" i="159"/>
  <c r="H13" i="159" s="1"/>
  <c r="G11" i="163"/>
  <c r="G13" i="163" s="1"/>
  <c r="F11" i="163"/>
  <c r="F13" i="163" s="1"/>
  <c r="E11" i="163"/>
  <c r="E13" i="163" s="1"/>
  <c r="D11" i="163"/>
  <c r="D13" i="163" s="1"/>
  <c r="G11" i="162"/>
  <c r="G13" i="162" s="1"/>
  <c r="F11" i="162"/>
  <c r="F13" i="162" s="1"/>
  <c r="E11" i="162"/>
  <c r="E13" i="162" s="1"/>
  <c r="D11" i="162"/>
  <c r="D13" i="162" s="1"/>
  <c r="G11" i="160"/>
  <c r="G13" i="160" s="1"/>
  <c r="F11" i="160"/>
  <c r="F13" i="160" s="1"/>
  <c r="E11" i="160"/>
  <c r="E13" i="160" s="1"/>
  <c r="D11" i="160"/>
  <c r="D13" i="160" s="1"/>
  <c r="C11" i="160"/>
  <c r="C13" i="160" s="1"/>
  <c r="G11" i="159"/>
  <c r="G13" i="159" s="1"/>
  <c r="F11" i="159"/>
  <c r="F13" i="159" s="1"/>
  <c r="E11" i="159"/>
  <c r="E13" i="159" s="1"/>
  <c r="D11" i="159"/>
  <c r="D13" i="159" s="1"/>
  <c r="C11" i="159"/>
  <c r="C13" i="159" s="1"/>
  <c r="H11" i="144"/>
  <c r="H13" i="144" s="1"/>
  <c r="H11" i="143"/>
  <c r="H13" i="143" s="1"/>
  <c r="H11" i="141"/>
  <c r="H13" i="141" s="1"/>
  <c r="H11" i="157"/>
  <c r="H13" i="157" s="1"/>
  <c r="H11" i="156"/>
  <c r="H13" i="156" s="1"/>
  <c r="H11" i="154"/>
  <c r="H13" i="154" s="1"/>
  <c r="H11" i="153"/>
  <c r="H13" i="153" s="1"/>
  <c r="H11" i="151"/>
  <c r="H13" i="151" s="1"/>
  <c r="H11" i="148"/>
  <c r="H13" i="148" s="1"/>
  <c r="H11" i="147" l="1"/>
  <c r="H13" i="147" s="1"/>
  <c r="H11" i="150"/>
  <c r="H13" i="150" s="1"/>
  <c r="H11" i="146" l="1"/>
  <c r="H13" i="146" s="1"/>
  <c r="G11" i="157"/>
  <c r="G13" i="157" s="1"/>
  <c r="G11" i="156"/>
  <c r="G13" i="156" s="1"/>
  <c r="G11" i="154"/>
  <c r="G13" i="154" s="1"/>
  <c r="F11" i="154"/>
  <c r="F13" i="154" s="1"/>
  <c r="E11" i="154"/>
  <c r="E13" i="154" s="1"/>
  <c r="G11" i="153"/>
  <c r="G13" i="153" s="1"/>
  <c r="F11" i="153"/>
  <c r="F13" i="153" s="1"/>
  <c r="E11" i="153"/>
  <c r="E13" i="153" s="1"/>
  <c r="G11" i="151"/>
  <c r="G13" i="151" s="1"/>
  <c r="F11" i="151"/>
  <c r="F13" i="151" s="1"/>
  <c r="E11" i="151"/>
  <c r="E13" i="151" s="1"/>
  <c r="G11" i="150"/>
  <c r="G13" i="150" s="1"/>
  <c r="F11" i="150"/>
  <c r="F13" i="150" s="1"/>
  <c r="E11" i="150"/>
  <c r="E13" i="150" s="1"/>
  <c r="G11" i="148"/>
  <c r="G13" i="148" s="1"/>
  <c r="F11" i="148"/>
  <c r="F13" i="148" s="1"/>
  <c r="E11" i="148"/>
  <c r="E13" i="148" s="1"/>
  <c r="G11" i="147"/>
  <c r="G13" i="147" s="1"/>
  <c r="F11" i="147"/>
  <c r="F13" i="147" s="1"/>
  <c r="E11" i="147"/>
  <c r="E13" i="147" s="1"/>
  <c r="G11" i="146"/>
  <c r="G13" i="146" s="1"/>
  <c r="F11" i="146"/>
  <c r="F13" i="146" s="1"/>
  <c r="E11" i="146"/>
  <c r="E13" i="146" s="1"/>
  <c r="D11" i="146"/>
  <c r="D13" i="146" s="1"/>
  <c r="G11" i="144"/>
  <c r="G13" i="144" s="1"/>
  <c r="F11" i="144"/>
  <c r="F13" i="144" s="1"/>
  <c r="E11" i="144"/>
  <c r="E13" i="144" s="1"/>
  <c r="G11" i="143"/>
  <c r="G13" i="143" s="1"/>
  <c r="F11" i="143"/>
  <c r="F13" i="143" s="1"/>
  <c r="E11" i="143"/>
  <c r="E13" i="143" s="1"/>
  <c r="G11" i="141"/>
  <c r="G13" i="141" s="1"/>
  <c r="F11" i="141"/>
  <c r="F13" i="141" s="1"/>
  <c r="E11" i="141"/>
  <c r="E13" i="141" s="1"/>
  <c r="D11" i="141"/>
  <c r="D13" i="141" s="1"/>
  <c r="H11" i="140" l="1"/>
  <c r="H13" i="140" s="1"/>
  <c r="H13" i="139"/>
  <c r="H11" i="138"/>
  <c r="H13" i="138" s="1"/>
  <c r="H11" i="137" l="1"/>
  <c r="H13" i="137" s="1"/>
  <c r="H13" i="134"/>
  <c r="H13" i="133"/>
  <c r="G11" i="140"/>
  <c r="G13" i="140" s="1"/>
  <c r="F11" i="140"/>
  <c r="F13" i="140" s="1"/>
  <c r="E11" i="140"/>
  <c r="E13" i="140" s="1"/>
  <c r="D11" i="140"/>
  <c r="D13" i="140" s="1"/>
  <c r="C11" i="140"/>
  <c r="C13" i="140" s="1"/>
  <c r="G13" i="139"/>
  <c r="F11" i="139"/>
  <c r="F13" i="139" s="1"/>
  <c r="E11" i="139"/>
  <c r="E13" i="139" s="1"/>
  <c r="D11" i="139"/>
  <c r="D13" i="139" s="1"/>
  <c r="C11" i="139"/>
  <c r="C13" i="139" s="1"/>
  <c r="G11" i="138"/>
  <c r="G13" i="138" s="1"/>
  <c r="F11" i="138"/>
  <c r="F13" i="138" s="1"/>
  <c r="E11" i="138"/>
  <c r="E13" i="138" s="1"/>
  <c r="D11" i="138"/>
  <c r="D13" i="138" s="1"/>
  <c r="C11" i="138"/>
  <c r="C13" i="138" s="1"/>
  <c r="G11" i="137"/>
  <c r="G13" i="137" s="1"/>
  <c r="F11" i="137"/>
  <c r="F13" i="137" s="1"/>
  <c r="E11" i="137"/>
  <c r="E13" i="137" s="1"/>
  <c r="D11" i="137"/>
  <c r="D13" i="137" s="1"/>
  <c r="C11" i="137"/>
  <c r="C13" i="137" s="1"/>
  <c r="G13" i="134"/>
  <c r="F13" i="134"/>
  <c r="E11" i="134"/>
  <c r="E13" i="134" s="1"/>
  <c r="D11" i="134"/>
  <c r="D13" i="134" s="1"/>
  <c r="G13" i="133"/>
  <c r="F13" i="133"/>
  <c r="E11" i="133"/>
  <c r="E13" i="133" s="1"/>
  <c r="D11" i="133"/>
  <c r="D13" i="133" s="1"/>
  <c r="G12" i="131"/>
  <c r="G14" i="131" s="1"/>
  <c r="F12" i="131"/>
  <c r="F14" i="131" s="1"/>
  <c r="E12" i="131"/>
  <c r="E14" i="131" s="1"/>
  <c r="D12" i="131"/>
  <c r="D14" i="131" s="1"/>
  <c r="G12" i="130"/>
  <c r="G14" i="130" s="1"/>
  <c r="F12" i="130"/>
  <c r="F14" i="130" s="1"/>
  <c r="E12" i="130"/>
  <c r="E14" i="130" s="1"/>
  <c r="D12" i="130"/>
  <c r="D14" i="130" s="1"/>
  <c r="G11" i="129"/>
  <c r="G13" i="129" s="1"/>
  <c r="F11" i="129"/>
  <c r="F13" i="129" s="1"/>
  <c r="E11" i="129"/>
  <c r="E13" i="129" s="1"/>
  <c r="D11" i="129"/>
  <c r="D13" i="129" s="1"/>
  <c r="G11" i="128"/>
  <c r="G13" i="128" s="1"/>
  <c r="F11" i="128"/>
  <c r="F13" i="128" s="1"/>
  <c r="E11" i="128"/>
  <c r="E13" i="128" s="1"/>
  <c r="D11" i="128"/>
  <c r="D13" i="128" s="1"/>
  <c r="G11" i="123" l="1"/>
  <c r="G13" i="123" s="1"/>
  <c r="F11" i="123"/>
  <c r="F13" i="123" s="1"/>
  <c r="E11" i="123"/>
  <c r="E13" i="123" s="1"/>
  <c r="D11" i="123"/>
  <c r="D13" i="123" s="1"/>
  <c r="C11" i="123"/>
  <c r="C13" i="123" s="1"/>
  <c r="G11" i="122" l="1"/>
  <c r="G13" i="122" s="1"/>
  <c r="F11" i="122"/>
  <c r="F13" i="122" s="1"/>
  <c r="E11" i="122"/>
  <c r="E13" i="122" s="1"/>
  <c r="D11" i="122"/>
  <c r="D13" i="122" s="1"/>
  <c r="C11" i="122"/>
  <c r="C13" i="122" s="1"/>
  <c r="G16" i="119" l="1"/>
  <c r="F16" i="119"/>
  <c r="E16" i="119"/>
  <c r="D16" i="119"/>
  <c r="C16" i="119"/>
  <c r="D15" i="117"/>
  <c r="E15" i="117"/>
  <c r="F15" i="117"/>
  <c r="G15" i="117"/>
  <c r="C15" i="117"/>
  <c r="D17" i="118"/>
  <c r="E17" i="118"/>
  <c r="G17" i="118"/>
  <c r="C17" i="118"/>
  <c r="F15" i="118"/>
  <c r="F17" i="118" l="1"/>
  <c r="G10" i="83" l="1"/>
  <c r="G12" i="83" s="1"/>
  <c r="F10" i="83"/>
  <c r="F12" i="83" s="1"/>
  <c r="E10" i="83"/>
  <c r="E12" i="83" s="1"/>
  <c r="D10" i="83"/>
  <c r="D12" i="83" s="1"/>
  <c r="C12" i="83"/>
  <c r="G11" i="82" l="1"/>
  <c r="G13" i="82" s="1"/>
  <c r="F11" i="82"/>
  <c r="F13" i="82" s="1"/>
  <c r="E11" i="82"/>
  <c r="E13" i="82" s="1"/>
  <c r="D11" i="82"/>
  <c r="D13" i="82" s="1"/>
  <c r="C11" i="82"/>
  <c r="C13" i="82" s="1"/>
  <c r="G11" i="79" l="1"/>
  <c r="G13" i="79" s="1"/>
  <c r="F11" i="79"/>
  <c r="F13" i="79" s="1"/>
  <c r="E11" i="79"/>
  <c r="E13" i="79" s="1"/>
  <c r="D11" i="79"/>
  <c r="D13" i="79" s="1"/>
  <c r="C11" i="79"/>
  <c r="C13" i="79" s="1"/>
  <c r="G11" i="77" l="1"/>
  <c r="G13" i="77" s="1"/>
  <c r="F11" i="77"/>
  <c r="F13" i="77" s="1"/>
  <c r="E11" i="77"/>
  <c r="E13" i="77" s="1"/>
  <c r="D11" i="77"/>
  <c r="D13" i="77" s="1"/>
  <c r="C11" i="77"/>
  <c r="C13" i="77" s="1"/>
  <c r="G11" i="75" l="1"/>
  <c r="G13" i="75" s="1"/>
  <c r="F11" i="75"/>
  <c r="F13" i="75" s="1"/>
  <c r="E11" i="75"/>
  <c r="E13" i="75" s="1"/>
  <c r="D11" i="75"/>
  <c r="D13" i="75" s="1"/>
  <c r="C11" i="75"/>
  <c r="C13" i="75" s="1"/>
  <c r="G11" i="74"/>
  <c r="G13" i="74" s="1"/>
  <c r="F11" i="74"/>
  <c r="F13" i="74" s="1"/>
  <c r="E11" i="74"/>
  <c r="E13" i="74" s="1"/>
  <c r="D11" i="74"/>
  <c r="D13" i="74" s="1"/>
  <c r="C11" i="74"/>
  <c r="C13" i="74" s="1"/>
  <c r="G11" i="72"/>
  <c r="G13" i="72" s="1"/>
  <c r="F11" i="72"/>
  <c r="F13" i="72" s="1"/>
  <c r="E11" i="72"/>
  <c r="E13" i="72" s="1"/>
  <c r="D11" i="72"/>
  <c r="D13" i="72" s="1"/>
  <c r="C11" i="72"/>
  <c r="C13" i="72" s="1"/>
  <c r="C11" i="70" l="1"/>
  <c r="C13" i="70" s="1"/>
  <c r="D11" i="70"/>
  <c r="D13" i="70" s="1"/>
  <c r="E11" i="70"/>
  <c r="E13" i="70" s="1"/>
  <c r="F11" i="70"/>
  <c r="F13" i="70" s="1"/>
  <c r="G11" i="70"/>
  <c r="G13" i="70" s="1"/>
  <c r="G11" i="71"/>
  <c r="G13" i="71" s="1"/>
  <c r="C11" i="71"/>
  <c r="C13" i="71" s="1"/>
  <c r="D11" i="71"/>
  <c r="D13" i="71" s="1"/>
  <c r="E11" i="71"/>
  <c r="F11" i="71"/>
  <c r="F13" i="71" s="1"/>
  <c r="E13" i="71"/>
  <c r="G13" i="67" l="1"/>
  <c r="F13" i="67"/>
  <c r="E13" i="67"/>
  <c r="D13" i="67"/>
  <c r="C13" i="67"/>
  <c r="G13" i="66"/>
  <c r="F13" i="66"/>
  <c r="E13" i="66"/>
  <c r="D13" i="66"/>
  <c r="C13" i="66"/>
  <c r="F13" i="64"/>
  <c r="E13" i="64"/>
  <c r="D13" i="64"/>
  <c r="C13" i="64"/>
  <c r="G13" i="64"/>
  <c r="F13" i="63"/>
  <c r="E13" i="63"/>
  <c r="D13" i="63"/>
  <c r="C13" i="63"/>
  <c r="G11" i="63"/>
  <c r="G13" i="63" s="1"/>
  <c r="G13" i="60"/>
  <c r="F13" i="60"/>
  <c r="E13" i="60"/>
  <c r="D13" i="60"/>
  <c r="C13" i="60"/>
  <c r="G13" i="59"/>
  <c r="F13" i="59"/>
  <c r="E13" i="59"/>
  <c r="D13" i="59"/>
  <c r="C13" i="59"/>
  <c r="G13" i="57"/>
  <c r="F13" i="57"/>
  <c r="E13" i="57"/>
  <c r="D13" i="57"/>
  <c r="C13" i="57"/>
  <c r="G13" i="56"/>
  <c r="F13" i="56"/>
  <c r="E13" i="56"/>
  <c r="D13" i="56"/>
  <c r="C13" i="56"/>
  <c r="G13" i="54"/>
  <c r="F13" i="54"/>
  <c r="E13" i="54"/>
  <c r="G13" i="53"/>
  <c r="F13" i="53"/>
  <c r="E13" i="53"/>
  <c r="D13" i="53"/>
  <c r="C13" i="53"/>
  <c r="G17" i="38" l="1"/>
  <c r="F17" i="38"/>
  <c r="E17" i="38"/>
  <c r="D17" i="38"/>
  <c r="C17" i="38"/>
  <c r="C10" i="47"/>
  <c r="D10" i="47"/>
  <c r="E10" i="47"/>
  <c r="G13" i="12" l="1"/>
  <c r="F13" i="12"/>
  <c r="E13" i="12"/>
  <c r="D13" i="12"/>
  <c r="C13" i="12"/>
  <c r="C13" i="43"/>
  <c r="D13" i="43" l="1"/>
  <c r="E13" i="43"/>
  <c r="F13" i="43"/>
  <c r="G13" i="43"/>
  <c r="E13" i="42"/>
  <c r="F13" i="42"/>
  <c r="G13" i="42"/>
  <c r="C13" i="37"/>
  <c r="D13" i="37"/>
  <c r="E13" i="37"/>
  <c r="F13" i="37"/>
  <c r="G13" i="37"/>
  <c r="C13" i="13" l="1"/>
  <c r="D13" i="13"/>
  <c r="E13" i="13"/>
  <c r="F13" i="13"/>
  <c r="G13" i="13"/>
</calcChain>
</file>

<file path=xl/sharedStrings.xml><?xml version="1.0" encoding="utf-8"?>
<sst xmlns="http://schemas.openxmlformats.org/spreadsheetml/2006/main" count="2629" uniqueCount="851">
  <si>
    <t>1ª convenção</t>
  </si>
  <si>
    <t>Total</t>
  </si>
  <si>
    <t>Acordo de Empresa</t>
  </si>
  <si>
    <t>Contrato Coletivo</t>
  </si>
  <si>
    <t>Adaptabilidade</t>
  </si>
  <si>
    <t>Acordo Coletivo</t>
  </si>
  <si>
    <t>Adaptabilidade (apenas)</t>
  </si>
  <si>
    <t>Ano</t>
  </si>
  <si>
    <t>3 horas</t>
  </si>
  <si>
    <t>4 horas</t>
  </si>
  <si>
    <t>&lt; 160 horas</t>
  </si>
  <si>
    <t>≥ 160 e ≤ 180 horas</t>
  </si>
  <si>
    <t>&gt; 180 horas</t>
  </si>
  <si>
    <t>= 60 horas</t>
  </si>
  <si>
    <t>Fonte(s): CRL / BTE online (https://www.crlaborais.pt || http://bte.gep.mtsss.gov.pt)</t>
  </si>
  <si>
    <t xml:space="preserve"> </t>
  </si>
  <si>
    <t xml:space="preserve">Total </t>
  </si>
  <si>
    <t>21/240</t>
  </si>
  <si>
    <t xml:space="preserve"> (%)  do universo de convenções</t>
  </si>
  <si>
    <t>Período normal de trabalho
(horas/semana)</t>
  </si>
  <si>
    <t>..</t>
  </si>
  <si>
    <t>Período normal de trabalho
(horas/ano)</t>
  </si>
  <si>
    <t>≥ 40 e &lt; 60 horas</t>
  </si>
  <si>
    <t>22/208</t>
  </si>
  <si>
    <t>15/146</t>
  </si>
  <si>
    <t>25/138</t>
  </si>
  <si>
    <t>24/220</t>
  </si>
  <si>
    <t>Total  de convenções</t>
  </si>
  <si>
    <t>Acordo</t>
  </si>
  <si>
    <t>Possibilidade de dispensa</t>
  </si>
  <si>
    <t>Subsídio de disponibilidade</t>
  </si>
  <si>
    <t>23/220</t>
  </si>
  <si>
    <t>24/208</t>
  </si>
  <si>
    <t>13/138</t>
  </si>
  <si>
    <t>23/146</t>
  </si>
  <si>
    <t>27/240</t>
  </si>
  <si>
    <t>subtipo</t>
  </si>
  <si>
    <t>tipo</t>
  </si>
  <si>
    <t>138</t>
  </si>
  <si>
    <t>146</t>
  </si>
  <si>
    <t>208</t>
  </si>
  <si>
    <t>220</t>
  </si>
  <si>
    <t xml:space="preserve">subtipo </t>
  </si>
  <si>
    <t xml:space="preserve">tipo </t>
  </si>
  <si>
    <t>Total  de convenções/ano</t>
  </si>
  <si>
    <t>56/240</t>
  </si>
  <si>
    <t>Acréscimo remuneratório p/ prestação de trabalho efetivo</t>
  </si>
  <si>
    <t>comparação de convenção face à versão anterior</t>
  </si>
  <si>
    <t>18/240</t>
  </si>
  <si>
    <t>(a) Total</t>
  </si>
  <si>
    <t>(b) Total</t>
  </si>
  <si>
    <t>Fonte: CRL / BTE online (https://www.crlaborais.pt || http://bte.gep.mtsss.gov.pt)</t>
  </si>
  <si>
    <t>Revisão parcial</t>
  </si>
  <si>
    <t>Revisão global</t>
  </si>
  <si>
    <t>17/146</t>
  </si>
  <si>
    <t>37/220</t>
  </si>
  <si>
    <t>41/208</t>
  </si>
  <si>
    <t>27/138</t>
  </si>
  <si>
    <t xml:space="preserve">conteúdo igual </t>
  </si>
  <si>
    <t>conteúdo alterado</t>
  </si>
  <si>
    <t xml:space="preserve">conteúdo novo </t>
  </si>
  <si>
    <t>3/138</t>
  </si>
  <si>
    <t>4/146</t>
  </si>
  <si>
    <t>5/208</t>
  </si>
  <si>
    <t>4/220</t>
  </si>
  <si>
    <t>3/240</t>
  </si>
  <si>
    <t>Total  de convenções /ano</t>
  </si>
  <si>
    <t>comparação da convenção face à versão anterior</t>
  </si>
  <si>
    <t>67/146</t>
  </si>
  <si>
    <t>62/138</t>
  </si>
  <si>
    <t>89/208</t>
  </si>
  <si>
    <t>97/220</t>
  </si>
  <si>
    <t>91/240</t>
  </si>
  <si>
    <t>38/220</t>
  </si>
  <si>
    <t>29/208</t>
  </si>
  <si>
    <t>56/208</t>
  </si>
  <si>
    <t>65/220</t>
  </si>
  <si>
    <t>37/138</t>
  </si>
  <si>
    <t>38/146</t>
  </si>
  <si>
    <t>.. /138</t>
  </si>
  <si>
    <t>.. /146</t>
  </si>
  <si>
    <t>.. Dados não recolhidos</t>
  </si>
  <si>
    <t>Fonte: DGERT / CRL / BTE online (http://www.dgert.gov.pt || https://www.crlaborais.pt || http://bte.gep.mtsss.gov.pt)</t>
  </si>
  <si>
    <t xml:space="preserve"> tipo</t>
  </si>
  <si>
    <t>≤ 2 horas</t>
  </si>
  <si>
    <t>CT</t>
  </si>
  <si>
    <t>&lt; 50 horas</t>
  </si>
  <si>
    <t>≤ 4 meses</t>
  </si>
  <si>
    <t>= 12 meses</t>
  </si>
  <si>
    <t>C. Direcção ou chefia (…) art.218.º, 1. a) CT</t>
  </si>
  <si>
    <t>T. Preparatórios (…) art.218.º, 1. b) CT</t>
  </si>
  <si>
    <t>Atividade fora do estabelecimento (…) art.218.º, 1. c) CT</t>
  </si>
  <si>
    <t>Atividade com grande autonomia e responsabilidade</t>
  </si>
  <si>
    <t>Acidente de trabalho / Doença profissional</t>
  </si>
  <si>
    <t>Adesão individual</t>
  </si>
  <si>
    <t>Admissão</t>
  </si>
  <si>
    <t>Âmbito geográfico</t>
  </si>
  <si>
    <t>Assédio moral</t>
  </si>
  <si>
    <t>Atividade sindical</t>
  </si>
  <si>
    <t>Avaliação de desempenho</t>
  </si>
  <si>
    <t>Cedência ocasional</t>
  </si>
  <si>
    <t>Cessação do contrato de trabalho</t>
  </si>
  <si>
    <t>Comissão de serviço</t>
  </si>
  <si>
    <t>Contrato de trabalho a tempo parcial</t>
  </si>
  <si>
    <t>Contrato de trabalho a termo</t>
  </si>
  <si>
    <t>Descanso semanal</t>
  </si>
  <si>
    <t>Deslocações</t>
  </si>
  <si>
    <t>Direitos, deveres e garantias das partes</t>
  </si>
  <si>
    <t>Faltas</t>
  </si>
  <si>
    <t>Feriados</t>
  </si>
  <si>
    <t>Férias</t>
  </si>
  <si>
    <t>Formação profissional</t>
  </si>
  <si>
    <t>Greve / Serviços mínimos</t>
  </si>
  <si>
    <t>Igualdade e não discriminação</t>
  </si>
  <si>
    <t>Licenças</t>
  </si>
  <si>
    <t>Local de trabalho / Transferências</t>
  </si>
  <si>
    <t>Mobilidade funcional</t>
  </si>
  <si>
    <t>Parentalidade</t>
  </si>
  <si>
    <t>Período Experimental</t>
  </si>
  <si>
    <t>Poder disciplinar</t>
  </si>
  <si>
    <t>Prestações sociais complementares</t>
  </si>
  <si>
    <t>Protocolos /regulamentos</t>
  </si>
  <si>
    <t>Regalias anteriores</t>
  </si>
  <si>
    <t>Retribuição e outras prestações pecuniárias</t>
  </si>
  <si>
    <t>Segurança e saúde</t>
  </si>
  <si>
    <t>Tempo de trabalho</t>
  </si>
  <si>
    <t>Tempo de Trabalho / Adaptabilidade</t>
  </si>
  <si>
    <t>Tempo de trabalho / DC</t>
  </si>
  <si>
    <t>Tempo de trabalho / Noturno</t>
  </si>
  <si>
    <t>Tempo de trabalho / Turnos</t>
  </si>
  <si>
    <t xml:space="preserve">Tempo de trabalho /Direito à desconexão </t>
  </si>
  <si>
    <t xml:space="preserve">Tempo de trabalho /Disponibilidade </t>
  </si>
  <si>
    <t>Trabalhador estudante</t>
  </si>
  <si>
    <t>Trabalho de menores</t>
  </si>
  <si>
    <t>Trabalho intermitente</t>
  </si>
  <si>
    <t>Transmissão de empresa ou estabelecimento</t>
  </si>
  <si>
    <t>Vigência</t>
  </si>
  <si>
    <t xml:space="preserve">Vigência / caducidade e efeitos dela decorrentes  </t>
  </si>
  <si>
    <t>TEMAS</t>
  </si>
  <si>
    <t>Encerramento temp. estabelec. ou diminuição de laboração</t>
  </si>
  <si>
    <t>Outras situações</t>
  </si>
  <si>
    <t>Destinatários</t>
  </si>
  <si>
    <t>(%)  do universo de convenções</t>
  </si>
  <si>
    <t xml:space="preserve">revisão parcial </t>
  </si>
  <si>
    <t xml:space="preserve">revisão global </t>
  </si>
  <si>
    <t>1 -  A NEGOCIAÇÃO COLETIVA EM TERMOS QUANTITATIVOS                                                                                                                                                                    </t>
  </si>
  <si>
    <t>2 -  CONTEÚDOS DAS CONVENÇÕES COLETIVAS                                                                                                                                                               </t>
  </si>
  <si>
    <t>Obrigação da empresa pagar o  transporte</t>
  </si>
  <si>
    <t>Todos os trabalhadores por acordo</t>
  </si>
  <si>
    <t>Conteúdo desagregado</t>
  </si>
  <si>
    <t>Q</t>
  </si>
  <si>
    <t>Direitos de personalidade</t>
  </si>
  <si>
    <t>4  (*)</t>
  </si>
  <si>
    <t xml:space="preserve">Total de convenções publicadas/ano: </t>
  </si>
  <si>
    <r>
      <rPr>
        <sz val="12"/>
        <color theme="1"/>
        <rFont val="Calibri"/>
        <family val="2"/>
      </rPr>
      <t>..</t>
    </r>
    <r>
      <rPr>
        <sz val="10"/>
        <color theme="1"/>
        <rFont val="Calibri"/>
        <family val="2"/>
      </rPr>
      <t xml:space="preserve">   Dados não disponíveis.        </t>
    </r>
    <r>
      <rPr>
        <sz val="11"/>
        <color theme="1"/>
        <rFont val="Calibri"/>
        <family val="2"/>
      </rPr>
      <t>(*</t>
    </r>
    <r>
      <rPr>
        <sz val="10"/>
        <color theme="1"/>
        <rFont val="Calibri"/>
        <family val="2"/>
      </rPr>
      <t>) Abrange apenas cláusulas de articulação.</t>
    </r>
  </si>
  <si>
    <t>FP.SST</t>
  </si>
  <si>
    <t>FP dentro ou fora do HT</t>
  </si>
  <si>
    <t>Fora HT</t>
  </si>
  <si>
    <t>Dias de descanso</t>
  </si>
  <si>
    <t>Dentro HT</t>
  </si>
  <si>
    <t>77/220</t>
  </si>
  <si>
    <t>65/208</t>
  </si>
  <si>
    <t>77/240</t>
  </si>
  <si>
    <t>50/146</t>
  </si>
  <si>
    <t>42/146</t>
  </si>
  <si>
    <t>62/208</t>
  </si>
  <si>
    <t>32/138</t>
  </si>
  <si>
    <t>36/138</t>
  </si>
  <si>
    <t>Direito de reunião com os orgãos de gestão da empresa</t>
  </si>
  <si>
    <t>Direito de reunião no local de trabalho</t>
  </si>
  <si>
    <t>Direito a instalações</t>
  </si>
  <si>
    <t>Direito de afixação e distribuição de informação</t>
  </si>
  <si>
    <t>Direito a informação e consulta</t>
  </si>
  <si>
    <t>Crédito de horas</t>
  </si>
  <si>
    <t>74/240</t>
  </si>
  <si>
    <t>63/208</t>
  </si>
  <si>
    <t>90/220</t>
  </si>
  <si>
    <t>45/146</t>
  </si>
  <si>
    <t>35/138</t>
  </si>
  <si>
    <r>
      <rPr>
        <sz val="11"/>
        <color theme="1"/>
        <rFont val="Calibri"/>
        <family val="2"/>
        <scheme val="minor"/>
      </rPr>
      <t>..</t>
    </r>
    <r>
      <rPr>
        <sz val="9"/>
        <color theme="1"/>
        <rFont val="Calibri"/>
        <family val="2"/>
        <scheme val="minor"/>
      </rPr>
      <t xml:space="preserve"> Dados não recolhidos</t>
    </r>
  </si>
  <si>
    <t>CONTAR.VAL('Z:\CRL\07 - RELATÓRIOS CRL\0702 - RELATÓRIOS sobre Negociação Coletiva\Relatório de 2020 (Dados de 2019)\ATIVIDADE SINDICAL\[Actividade Sindical - 2019.xlsx]BASE'!$Q$8:$Q$487)</t>
  </si>
  <si>
    <t>M</t>
  </si>
  <si>
    <t>N</t>
  </si>
  <si>
    <t>O</t>
  </si>
  <si>
    <t>47/240</t>
  </si>
  <si>
    <t>Total  de convenções / ano</t>
  </si>
  <si>
    <t>Âmbito geográfico das convenções</t>
  </si>
  <si>
    <t>Nacional</t>
  </si>
  <si>
    <t>Nacional e Estrangeiro</t>
  </si>
  <si>
    <t>Regional</t>
  </si>
  <si>
    <t>Cláusulas de articulação de várias convenções coletivas</t>
  </si>
  <si>
    <t>Abrangência</t>
  </si>
  <si>
    <t>4/240</t>
  </si>
  <si>
    <t>10/220</t>
  </si>
  <si>
    <t xml:space="preserve"> /138</t>
  </si>
  <si>
    <t xml:space="preserve"> /146</t>
  </si>
  <si>
    <t>1.</t>
  </si>
  <si>
    <t>2.</t>
  </si>
  <si>
    <t>3.</t>
  </si>
  <si>
    <t>3.1.</t>
  </si>
  <si>
    <t>3.2.</t>
  </si>
  <si>
    <t>Nos textos consolidados, cuja publicação resulta tão-somente do cumprimento do disposto no art. 494.º, n.º 2, do CT (na formulação alteração/texto consolidado ou alteração e texto consolidado), reconduz-se o perímetro de análise, aos conteúdos alterados no ano, uma vez que, nestes casos, não pode considerar-se que o texto global resulte da negociação coletiva desse ano.</t>
  </si>
  <si>
    <t>3.3.</t>
  </si>
  <si>
    <t>Por último, não são consideradas as publicações que correspondem apenas à integração em níveis de qualificação, porque não têm efeitos normativos nas relações de trabalho, visando tão-somente permitir a comparação das remunerações dos vários níveis profissionais, em termos estatísticos.</t>
  </si>
  <si>
    <t>4.</t>
  </si>
  <si>
    <t>(I)</t>
  </si>
  <si>
    <t>(II)</t>
  </si>
  <si>
    <t>(III)</t>
  </si>
  <si>
    <t>. O mapeamento dos conteúdos predominantes nas convenções coletivas, anualmente;</t>
  </si>
  <si>
    <t xml:space="preserve">   NOTA  DE  ENQUADRAMENTO</t>
  </si>
  <si>
    <t>&lt; 12 meses</t>
  </si>
  <si>
    <t>12 &lt; 24 meses</t>
  </si>
  <si>
    <t>24 &lt; 48 meses</t>
  </si>
  <si>
    <t>48 &lt; 96 meses</t>
  </si>
  <si>
    <t>= &gt; 96 meses</t>
  </si>
  <si>
    <t>Períodos em que permaneceram em vigor as convenções revistas</t>
  </si>
  <si>
    <t>&gt; 12 e &lt;= 24 meses</t>
  </si>
  <si>
    <t>&gt; 24 e &lt;= 36 meses</t>
  </si>
  <si>
    <t>&gt; 48 meses</t>
  </si>
  <si>
    <t>&gt; 36 e &lt;= 48 meses</t>
  </si>
  <si>
    <t>Sobrevigência</t>
  </si>
  <si>
    <t>Previsão expressa</t>
  </si>
  <si>
    <t>Efeitos</t>
  </si>
  <si>
    <t>conteúdo igual</t>
  </si>
  <si>
    <t>conteúdo novo</t>
  </si>
  <si>
    <t>Comparação com a convenção anterior</t>
  </si>
  <si>
    <t>24/146</t>
  </si>
  <si>
    <t>30/220</t>
  </si>
  <si>
    <t>5/220</t>
  </si>
  <si>
    <t>&lt;= 12 meses</t>
  </si>
  <si>
    <t>28/240</t>
  </si>
  <si>
    <r>
      <t>A Negociação Coletiva em Números preserva a</t>
    </r>
    <r>
      <rPr>
        <b/>
        <sz val="12"/>
        <color theme="4" tint="-0.249977111117893"/>
        <rFont val="Calibri"/>
        <family val="2"/>
        <scheme val="minor"/>
      </rPr>
      <t xml:space="preserve"> metodologia de análise </t>
    </r>
    <r>
      <rPr>
        <sz val="12"/>
        <color theme="1"/>
        <rFont val="Calibri"/>
        <family val="2"/>
        <scheme val="minor"/>
      </rPr>
      <t xml:space="preserve">adotada nos mencionados relatórios anuais do CRL. Recordam-se três pontos essenciais: </t>
    </r>
  </si>
  <si>
    <t>Os apuramentos anuais correspondem ao universo da negociação coletiva publicada em cada ano, nos subtipos primeiras convenções, revisões globais e revisões parciais. Nas revisões parciais , apenas se consideram os conteúdos publicados  no  ano em referência, não se considerando, por conseguinte, o texto da convenção na sua globalidade, por se entender que este corresponde ao resultado de processos de negociação concluídos em anos anteriores.</t>
  </si>
  <si>
    <r>
      <rPr>
        <b/>
        <sz val="12"/>
        <color theme="4" tint="-0.249977111117893"/>
        <rFont val="Calibri"/>
        <family val="2"/>
        <scheme val="minor"/>
      </rPr>
      <t>Os três fascículos apresentam uma lógica específica e complementar.</t>
    </r>
    <r>
      <rPr>
        <sz val="12"/>
        <color theme="1"/>
        <rFont val="Calibri"/>
        <family val="2"/>
        <scheme val="minor"/>
      </rPr>
      <t xml:space="preserve"> Porquanto:</t>
    </r>
  </si>
  <si>
    <t>11/240</t>
  </si>
  <si>
    <t>9/220</t>
  </si>
  <si>
    <t xml:space="preserve"> /208</t>
  </si>
  <si>
    <t>Banco de horas</t>
  </si>
  <si>
    <t>Horários flexíveis</t>
  </si>
  <si>
    <t>PNT</t>
  </si>
  <si>
    <t>Trab. a tempo parcial</t>
  </si>
  <si>
    <t xml:space="preserve"> Meios de comunicação eletrónica</t>
  </si>
  <si>
    <t xml:space="preserve"> Meios de vigilância eletrónica</t>
  </si>
  <si>
    <t>Processo individual e dados de trabalhadores e de outros</t>
  </si>
  <si>
    <t>Direito à desconexão</t>
  </si>
  <si>
    <t xml:space="preserve"> Teletrabalho</t>
  </si>
  <si>
    <t>Teletrabalho</t>
  </si>
  <si>
    <t>12/240</t>
  </si>
  <si>
    <t>6/240</t>
  </si>
  <si>
    <t xml:space="preserve"> 15/208</t>
  </si>
  <si>
    <t>16/220</t>
  </si>
  <si>
    <t>39/240</t>
  </si>
  <si>
    <t>49/220</t>
  </si>
  <si>
    <t>Situação familiar ou pessoal do trabalhador</t>
  </si>
  <si>
    <t>Filhos</t>
  </si>
  <si>
    <t>Creche</t>
  </si>
  <si>
    <t>Apoio escolar</t>
  </si>
  <si>
    <t>Seguros de vida</t>
  </si>
  <si>
    <t>Complementos sociais</t>
  </si>
  <si>
    <t>Reforma</t>
  </si>
  <si>
    <t>Subsídio de doença</t>
  </si>
  <si>
    <t>Seguros de saúde</t>
  </si>
  <si>
    <t>70/208</t>
  </si>
  <si>
    <t>66/220</t>
  </si>
  <si>
    <t>78/240</t>
  </si>
  <si>
    <t>37/146</t>
  </si>
  <si>
    <t>total</t>
  </si>
  <si>
    <t xml:space="preserve"> ../138</t>
  </si>
  <si>
    <t>PNT tempo completo</t>
  </si>
  <si>
    <t>Duração do período anual de férias</t>
  </si>
  <si>
    <t>fonte:  fich. «PNT Ferias» Q.47 e 48 e…</t>
  </si>
  <si>
    <t>Sem majoração</t>
  </si>
  <si>
    <t xml:space="preserve">    Q. 23122   ver ficheiro</t>
  </si>
  <si>
    <t xml:space="preserve"> Com majoração</t>
  </si>
  <si>
    <t>Convenções que regulam férias por número de dias</t>
  </si>
  <si>
    <t>../138</t>
  </si>
  <si>
    <t>60/146</t>
  </si>
  <si>
    <t>81/208</t>
  </si>
  <si>
    <t>91/220</t>
  </si>
  <si>
    <t>81/240</t>
  </si>
  <si>
    <t>3 /146</t>
  </si>
  <si>
    <t>16/240</t>
  </si>
  <si>
    <t>10 /208</t>
  </si>
  <si>
    <t>15/220</t>
  </si>
  <si>
    <t>10/240</t>
  </si>
  <si>
    <t>4/208</t>
  </si>
  <si>
    <t>3/220</t>
  </si>
  <si>
    <t>2/240</t>
  </si>
  <si>
    <t>8/208</t>
  </si>
  <si>
    <t>44/220</t>
  </si>
  <si>
    <t>41/240</t>
  </si>
  <si>
    <t>6/208</t>
  </si>
  <si>
    <t>Q.70 e 71</t>
  </si>
  <si>
    <t>Q73</t>
  </si>
  <si>
    <t>3/169</t>
  </si>
  <si>
    <t>5/169</t>
  </si>
  <si>
    <t>18/169</t>
  </si>
  <si>
    <t>12/169</t>
  </si>
  <si>
    <t>40/169</t>
  </si>
  <si>
    <t>Apoios sociais complementares</t>
  </si>
  <si>
    <t>Q46</t>
  </si>
  <si>
    <t>Q48</t>
  </si>
  <si>
    <t>27/169</t>
  </si>
  <si>
    <t>21/169</t>
  </si>
  <si>
    <t>Q49</t>
  </si>
  <si>
    <t>2020:  Há 8 revisões parciais que regulam apenas majorações.</t>
  </si>
  <si>
    <t>83/169</t>
  </si>
  <si>
    <t>Banco de Horas</t>
  </si>
  <si>
    <t>Acréscimos *
(horas/dia)</t>
  </si>
  <si>
    <t>≤ 40 horas</t>
  </si>
  <si>
    <t>&lt;= 2 horas</t>
  </si>
  <si>
    <t>Q54</t>
  </si>
  <si>
    <t>Q60</t>
  </si>
  <si>
    <t>4/169</t>
  </si>
  <si>
    <t>Q62</t>
  </si>
  <si>
    <t>17/169</t>
  </si>
  <si>
    <t>66/169</t>
  </si>
  <si>
    <t>Q65</t>
  </si>
  <si>
    <t>24/169</t>
  </si>
  <si>
    <t>44/169</t>
  </si>
  <si>
    <t>69/169</t>
  </si>
  <si>
    <t>42/169</t>
  </si>
  <si>
    <t>Q67</t>
  </si>
  <si>
    <t>59/169</t>
  </si>
  <si>
    <t>26/169</t>
  </si>
  <si>
    <t xml:space="preserve">A Negociação coletiva em números, dados anuais, consiste numa caraterização detalhada do ano em referência, face ao ano anterior, na dupla vertente: o  tratamento quantitativo do conjunto dos IRCT publicados no ano, assim como dos trabalhadores potencialmente abrangidos; a caraterização do conteúdo das convenções coletivas do ano, em torno dos  principais regimes  jurídicos  constantes nas convenções, </t>
  </si>
  <si>
    <t>(III)  Dados sobre contratação coletiva 2015-2020 (panorâmica geral;  âmbito de aplicação; tempos de trabalho; qualificação  do trabalho; atividade sindical).</t>
  </si>
  <si>
    <r>
      <t xml:space="preserve">TOTAL  </t>
    </r>
    <r>
      <rPr>
        <sz val="12"/>
        <color theme="1"/>
        <rFont val="Calibri"/>
        <family val="2"/>
        <scheme val="minor"/>
      </rPr>
      <t>(a) + (b)</t>
    </r>
  </si>
  <si>
    <t>Convenções publicadas</t>
  </si>
  <si>
    <t>Trabalhadores potencialmente abrangidos por convenções</t>
  </si>
  <si>
    <t xml:space="preserve">Temas identificados nas  convenções publicadas </t>
  </si>
  <si>
    <t xml:space="preserve"> Total de convenções publicadas</t>
  </si>
  <si>
    <t>Período de eficácia</t>
  </si>
  <si>
    <t>Prazo de duração</t>
  </si>
  <si>
    <t>Vigência da convenção</t>
  </si>
  <si>
    <r>
      <t xml:space="preserve">art. 482º, n.5 , al. </t>
    </r>
    <r>
      <rPr>
        <b/>
        <sz val="12"/>
        <color theme="1"/>
        <rFont val="Calibri"/>
        <family val="2"/>
        <scheme val="minor"/>
      </rPr>
      <t>a</t>
    </r>
    <r>
      <rPr>
        <sz val="12"/>
        <color theme="1"/>
        <rFont val="Calibri"/>
        <family val="2"/>
        <scheme val="minor"/>
      </rPr>
      <t>), CT</t>
    </r>
  </si>
  <si>
    <r>
      <t xml:space="preserve">art. 482º, n.5, al. </t>
    </r>
    <r>
      <rPr>
        <b/>
        <sz val="12"/>
        <color theme="1"/>
        <rFont val="Calibri"/>
        <family val="2"/>
        <scheme val="minor"/>
      </rPr>
      <t>b</t>
    </r>
    <r>
      <rPr>
        <sz val="12"/>
        <color theme="1"/>
        <rFont val="Calibri"/>
        <family val="2"/>
        <scheme val="minor"/>
      </rPr>
      <t>), CT</t>
    </r>
  </si>
  <si>
    <t>Evolução dos conteúdos sobre cláusulas de articulação</t>
  </si>
  <si>
    <t>Evolução dos conteúdos sobre disposições transitórias</t>
  </si>
  <si>
    <r>
      <rPr>
        <b/>
        <sz val="10"/>
        <color theme="1"/>
        <rFont val="Calibri"/>
        <family val="2"/>
        <scheme val="minor"/>
      </rPr>
      <t>..</t>
    </r>
    <r>
      <rPr>
        <sz val="10"/>
        <color theme="1"/>
        <rFont val="Calibri"/>
        <family val="2"/>
        <scheme val="minor"/>
      </rPr>
      <t xml:space="preserve">  Dados não recolhidos</t>
    </r>
  </si>
  <si>
    <t>Obs:  Em 2016  outras 10 convenções têm cláusulas sobre férias, mas para outros conteúdos;</t>
  </si>
  <si>
    <t>2017, 2018 e 2019   5 rev. parciais não se referem ao período anual de férias mas prevêem majorações;</t>
  </si>
  <si>
    <t>Período normal de trabalho 
(horas/semana)</t>
  </si>
  <si>
    <r>
      <rPr>
        <sz val="12"/>
        <color theme="1"/>
        <rFont val="Calibri"/>
        <family val="2"/>
        <scheme val="minor"/>
      </rPr>
      <t>..</t>
    </r>
    <r>
      <rPr>
        <sz val="10"/>
        <color theme="1"/>
        <rFont val="Calibri"/>
        <family val="2"/>
        <scheme val="minor"/>
      </rPr>
      <t xml:space="preserve">   Dados não recolhidos.</t>
    </r>
  </si>
  <si>
    <t>Acréscimos
(horas/dia)</t>
  </si>
  <si>
    <r>
      <rPr>
        <sz val="12"/>
        <color theme="1"/>
        <rFont val="Calibri"/>
        <family val="2"/>
      </rPr>
      <t>..</t>
    </r>
    <r>
      <rPr>
        <sz val="10"/>
        <color theme="1"/>
        <rFont val="Calibri"/>
        <family val="2"/>
      </rPr>
      <t xml:space="preserve">   Dados não recolhidos.  * Existem convenções que não estipulam acréscimos em todas as categorias consideradas.  </t>
    </r>
  </si>
  <si>
    <t xml:space="preserve"> Adaptabilidade e/ou banco de horas</t>
  </si>
  <si>
    <t>Horário concentrado</t>
  </si>
  <si>
    <t xml:space="preserve">1ª convenção </t>
  </si>
  <si>
    <t xml:space="preserve"> Total de convenções publicadas </t>
  </si>
  <si>
    <t>Total de convenções publicadas</t>
  </si>
  <si>
    <t>Prevenção ou disponibilidade</t>
  </si>
  <si>
    <r>
      <rPr>
        <b/>
        <sz val="10"/>
        <color theme="1"/>
        <rFont val="Calibri"/>
        <family val="2"/>
      </rPr>
      <t xml:space="preserve">.. </t>
    </r>
    <r>
      <rPr>
        <sz val="10"/>
        <color theme="1"/>
        <rFont val="Calibri"/>
        <family val="2"/>
      </rPr>
      <t xml:space="preserve">  Dados não recolhidos.</t>
    </r>
  </si>
  <si>
    <t>Trabalho suplementar</t>
  </si>
  <si>
    <t xml:space="preserve"> Horários flexíveis </t>
  </si>
  <si>
    <r>
      <rPr>
        <b/>
        <sz val="9"/>
        <color theme="1"/>
        <rFont val="Calibri"/>
        <family val="2"/>
        <scheme val="minor"/>
      </rPr>
      <t>..</t>
    </r>
    <r>
      <rPr>
        <sz val="9"/>
        <color theme="1"/>
        <rFont val="Calibri"/>
        <family val="2"/>
        <scheme val="minor"/>
      </rPr>
      <t xml:space="preserve"> Dados não recolhidos</t>
    </r>
  </si>
  <si>
    <r>
      <rPr>
        <b/>
        <sz val="9"/>
        <color theme="1"/>
        <rFont val="Calibri"/>
        <family val="2"/>
        <scheme val="minor"/>
      </rPr>
      <t>..</t>
    </r>
    <r>
      <rPr>
        <sz val="9"/>
        <color theme="1"/>
        <rFont val="Calibri"/>
        <family val="2"/>
        <scheme val="minor"/>
      </rPr>
      <t xml:space="preserve"> Dados não recolhidos.</t>
    </r>
  </si>
  <si>
    <t xml:space="preserve"> Isenção de horário de trabalho</t>
  </si>
  <si>
    <t>Isenção de horário de trabalho</t>
  </si>
  <si>
    <r>
      <rPr>
        <b/>
        <sz val="9"/>
        <color theme="1"/>
        <rFont val="Calibri"/>
        <family val="2"/>
        <scheme val="minor"/>
      </rPr>
      <t xml:space="preserve">.. </t>
    </r>
    <r>
      <rPr>
        <sz val="9"/>
        <color theme="1"/>
        <rFont val="Calibri"/>
        <family val="2"/>
        <scheme val="minor"/>
      </rPr>
      <t>Dados não recolhidos</t>
    </r>
  </si>
  <si>
    <t>«PNT Ferias» Q.47 e 48 e…</t>
  </si>
  <si>
    <t>Relevância FP na progressão do trabalhador</t>
  </si>
  <si>
    <t>Trabalhador-estudante</t>
  </si>
  <si>
    <t>Formação profissional e/ou trabalhador-estudante</t>
  </si>
  <si>
    <t>NEGOCIAÇÃO COLETIVA EM NÚMEROS,  2015 a 2020</t>
  </si>
  <si>
    <t>Atividade sindical na empresa</t>
  </si>
  <si>
    <r>
      <rPr>
        <sz val="12"/>
        <color theme="1"/>
        <rFont val="Calibri"/>
        <family val="2"/>
        <scheme val="minor"/>
      </rPr>
      <t>..</t>
    </r>
    <r>
      <rPr>
        <sz val="9"/>
        <color theme="1"/>
        <rFont val="Calibri"/>
        <family val="2"/>
        <scheme val="minor"/>
      </rPr>
      <t xml:space="preserve"> Dados não recolhidos.</t>
    </r>
  </si>
  <si>
    <r>
      <rPr>
        <b/>
        <sz val="12"/>
        <rFont val="Calibri"/>
        <family val="2"/>
        <scheme val="minor"/>
      </rPr>
      <t>Conciliação</t>
    </r>
    <r>
      <rPr>
        <sz val="12"/>
        <rFont val="Calibri"/>
        <family val="2"/>
        <scheme val="minor"/>
      </rPr>
      <t xml:space="preserve"> </t>
    </r>
    <r>
      <rPr>
        <b/>
        <sz val="12"/>
        <rFont val="Calibri"/>
        <family val="2"/>
        <scheme val="minor"/>
      </rPr>
      <t>da vida familiar e profissional</t>
    </r>
  </si>
  <si>
    <t>29/169</t>
  </si>
  <si>
    <t>1/169</t>
  </si>
  <si>
    <t>56/169</t>
  </si>
  <si>
    <t>Descend. c. deficiênc. psicomot.</t>
  </si>
  <si>
    <t>NOTA  DE  ENQUADRAMENTO</t>
  </si>
  <si>
    <t>IRCT  negociais</t>
  </si>
  <si>
    <t>IRCT  não  negociais</t>
  </si>
  <si>
    <t>N.º de convenções publicadas</t>
  </si>
  <si>
    <t>N.º de trabalhadores abrangidos</t>
  </si>
  <si>
    <t>Média trabalhadores/ Convenções publicadas</t>
  </si>
  <si>
    <t>Cláusulas de articulação e Regimes transitórios</t>
  </si>
  <si>
    <t>Contrato de trabalho em regime de teletrabalho</t>
  </si>
  <si>
    <t>Evolução profissional</t>
  </si>
  <si>
    <t>Resolução de conflitos individuais</t>
  </si>
  <si>
    <t>Tempo de Trabalho / Banco de horas</t>
  </si>
  <si>
    <t>Tempo de trabalho / Horários flexíveis</t>
  </si>
  <si>
    <t>Tempo de trabalho / Isenção hor. trab.</t>
  </si>
  <si>
    <t>Tempo de trabalho / T. Suplem.</t>
  </si>
  <si>
    <t>Tempo de trabalho / Hor. concentrado</t>
  </si>
  <si>
    <t>Resolução de conflitos / Com.Paritária</t>
  </si>
  <si>
    <t>Vigência da convenção e/ou caducidade</t>
  </si>
  <si>
    <t>Sobrevigência e caducidade</t>
  </si>
  <si>
    <t>Caducidade</t>
  </si>
  <si>
    <t>Total de conv. férias/ ano</t>
  </si>
  <si>
    <t>Convenções que regulam a adaptabilidade, valores máximos de PNT e período de referência</t>
  </si>
  <si>
    <t>Convenções que regulam o banco de horas, acréscimos e PNT</t>
  </si>
  <si>
    <t>Adaptabilidade e banco de horas</t>
  </si>
  <si>
    <t>Banco de horas (apenas)</t>
  </si>
  <si>
    <t xml:space="preserve"> Prevenção ou disponibilidade</t>
  </si>
  <si>
    <t>Outros     (art.218.º, 2.,  CT ) :</t>
  </si>
  <si>
    <t>Total de convenções que regulam a IHT</t>
  </si>
  <si>
    <t>Formação profissional,  alguns parâmetros</t>
  </si>
  <si>
    <t xml:space="preserve">Assédio moral  </t>
  </si>
  <si>
    <t xml:space="preserve">(II)   Negociação coletiva em números, anual (e comparação com anterior) -   disponível no site do CRL desde 2017 (dados 2016) e atualizada anualmente; </t>
  </si>
  <si>
    <t>(I)    Negociação coletiva em números, série "2005-2020"-   disponível no site do CRL desde 2017;</t>
  </si>
  <si>
    <r>
      <rPr>
        <b/>
        <sz val="12"/>
        <color theme="4" tint="-0.249977111117893"/>
        <rFont val="Calibri"/>
        <family val="2"/>
        <scheme val="minor"/>
      </rPr>
      <t xml:space="preserve"> Os "Dados sobre contratação coletiva 2015-2020"</t>
    </r>
    <r>
      <rPr>
        <sz val="12"/>
        <color theme="1"/>
        <rFont val="Calibri"/>
        <family val="2"/>
        <scheme val="minor"/>
      </rPr>
      <t xml:space="preserve"> , visa aprofundar, a evolução de alguns conteúdos das convenções ao longo destes anos, a fim de perceber a sua presença e peso relativo na contratação coletiva ao longo da série. O documento integra três capítulos:  </t>
    </r>
  </si>
  <si>
    <t xml:space="preserve">. Uma panorâmica geral da negociação coletiva em termos quantitativos, incluindo o universo de IRCT publicados anualmente entre 2015 e 2020, desagregado por tipologia e  por subtipo </t>
  </si>
  <si>
    <t>. A caraterização dos institutos jurídicos  convencionados, por exemplo,  tempos de trabalho;   qualificação  dos trabalhadores;  a atividade sindical; ...  - observando a desagregação por tipo, subtipo e a evolução de cada tópico  (com  apuramento de  conteúdos novos, revistos ou iguais  face à convenção anterior).</t>
  </si>
  <si>
    <r>
      <t xml:space="preserve">Tem como </t>
    </r>
    <r>
      <rPr>
        <b/>
        <sz val="12"/>
        <color theme="4" tint="-0.249977111117893"/>
        <rFont val="Calibri"/>
        <family val="2"/>
        <scheme val="minor"/>
      </rPr>
      <t>propósito</t>
    </r>
    <r>
      <rPr>
        <sz val="12"/>
        <color theme="1"/>
        <rFont val="Calibri"/>
        <family val="2"/>
        <scheme val="minor"/>
      </rPr>
      <t xml:space="preserve"> apresentar uma bateria de dados que contribuam para caracterizar a contratação coletiva na dupla perspetiva:  quantitativa e qualitativa. A primeira incide sobre o número de Instrumentos de Regulamentação Coletiva de Trabalho publicado anualmente, em diversas vertentes e perspetivas, assim como o número de trabalhadores potencialmente abrangidos. A segunda incide sobre o conteúdo das convenções coletivas, quantificando e desagregando os vários temas versados nos textos das convenções coletivas e aprofundados nos Relatórios anuais sobre a Evolução da Negociação Coletiva do CRL, desde 2015.</t>
    </r>
  </si>
  <si>
    <r>
      <t xml:space="preserve">A Publicação </t>
    </r>
    <r>
      <rPr>
        <b/>
        <sz val="12"/>
        <color theme="1"/>
        <rFont val="Calibri"/>
        <family val="2"/>
        <scheme val="minor"/>
      </rPr>
      <t>"A Negociação Coletiva em Números"</t>
    </r>
    <r>
      <rPr>
        <sz val="12"/>
        <color theme="1"/>
        <rFont val="Calibri"/>
        <family val="2"/>
        <scheme val="minor"/>
      </rPr>
      <t xml:space="preserve"> integra três fascículos: </t>
    </r>
  </si>
  <si>
    <t>A Negociação coletiva em números, série 2005-2020, corresponde a apuramentos de natureza essencialmente quantitativa, centrada no número de Instrumentos de Regulamentação Coletiva de Trabalho publicado anualmente, nas suas vertentes e perspetivas, assim como o número de trabalhadores potencialmente abrangidos, monitorizado desde 2005. Esta informação é recolhida, essencialmente, em três fontes: BTE; GEP; DGERT.</t>
  </si>
  <si>
    <r>
      <t>[1]</t>
    </r>
    <r>
      <rPr>
        <sz val="11"/>
        <color theme="1"/>
        <rFont val="Calibri"/>
        <family val="2"/>
        <scheme val="minor"/>
      </rPr>
      <t xml:space="preserve"> Existem nove  modalidades de revisão parcial:  </t>
    </r>
    <r>
      <rPr>
        <i/>
        <sz val="11"/>
        <color theme="1"/>
        <rFont val="Calibri"/>
        <family val="2"/>
        <scheme val="minor"/>
      </rPr>
      <t>Alteração; Alteração / texto consolidado; Alteração e texto consolidado; Alteração salarial; Alteração salarial e texto consolidado; Alteração salarial / texto consolidado; Alteração salarial e outras; Alteração salarial e outras / texto consolidado; Alteração salarial e outras e texto consolidado</t>
    </r>
    <r>
      <rPr>
        <sz val="11"/>
        <color theme="1"/>
        <rFont val="Calibri"/>
        <family val="2"/>
        <scheme val="minor"/>
      </rPr>
      <t xml:space="preserve">.                                                                                                                                                                                                                                                            </t>
    </r>
  </si>
  <si>
    <t>ÍNDICE</t>
  </si>
  <si>
    <t>19/169</t>
  </si>
  <si>
    <t>Período de referência                                            (meses/ano)</t>
  </si>
  <si>
    <t>≥ 50 e &lt; 60 h.</t>
  </si>
  <si>
    <t>&gt; 4  e &lt; 8 m.</t>
  </si>
  <si>
    <t>≥ 8 e &lt; 12 m.</t>
  </si>
  <si>
    <t>&gt; 2 e ≤ 4 h.</t>
  </si>
  <si>
    <r>
      <rPr>
        <b/>
        <sz val="8"/>
        <color theme="1"/>
        <rFont val="Calibri"/>
        <family val="2"/>
        <scheme val="minor"/>
      </rPr>
      <t>..</t>
    </r>
    <r>
      <rPr>
        <sz val="8"/>
        <color theme="1"/>
        <rFont val="Calibri"/>
        <family val="2"/>
        <scheme val="minor"/>
      </rPr>
      <t xml:space="preserve">  Dados não recolhidos</t>
    </r>
  </si>
  <si>
    <r>
      <rPr>
        <sz val="12"/>
        <color theme="0" tint="-0.14999847407452621"/>
        <rFont val="Calibri"/>
        <family val="2"/>
        <scheme val="minor"/>
      </rPr>
      <t>´</t>
    </r>
    <r>
      <rPr>
        <sz val="12"/>
        <color theme="1"/>
        <rFont val="Calibri"/>
        <family val="2"/>
        <scheme val="minor"/>
      </rPr>
      <t>1/2</t>
    </r>
  </si>
  <si>
    <r>
      <rPr>
        <sz val="12"/>
        <color theme="0" tint="-0.14999847407452621"/>
        <rFont val="Calibri"/>
        <family val="2"/>
        <scheme val="minor"/>
      </rPr>
      <t>´</t>
    </r>
    <r>
      <rPr>
        <sz val="12"/>
        <color theme="1"/>
        <rFont val="Calibri"/>
        <family val="2"/>
        <scheme val="minor"/>
      </rPr>
      <t>2/2</t>
    </r>
  </si>
  <si>
    <r>
      <t xml:space="preserve">Quadro 1.1.4 - Remuneração base convencional média e máxima, por CAE </t>
    </r>
    <r>
      <rPr>
        <sz val="12"/>
        <rFont val="Calibri"/>
        <family val="2"/>
        <scheme val="minor"/>
      </rPr>
      <t>*</t>
    </r>
  </si>
  <si>
    <t>Setor de atividade            (CAE, rev.3)</t>
  </si>
  <si>
    <t>média (€)</t>
  </si>
  <si>
    <r>
      <rPr>
        <sz val="11"/>
        <color theme="1"/>
        <rFont val="Calibri"/>
        <family val="2"/>
        <scheme val="minor"/>
      </rPr>
      <t>máxima (€)</t>
    </r>
  </si>
  <si>
    <t>máxima (€)</t>
  </si>
  <si>
    <t>A</t>
  </si>
  <si>
    <t>Agricultura</t>
  </si>
  <si>
    <t>B</t>
  </si>
  <si>
    <t>Indústrias extrativas</t>
  </si>
  <si>
    <t>C</t>
  </si>
  <si>
    <t>Indústrias transformadoras</t>
  </si>
  <si>
    <t>D</t>
  </si>
  <si>
    <t>Eletricidade, gás, vapor, água q.f. ...</t>
  </si>
  <si>
    <t>E</t>
  </si>
  <si>
    <t>Captação, trata. e distrib. água; san.</t>
  </si>
  <si>
    <t>F</t>
  </si>
  <si>
    <t>Construção</t>
  </si>
  <si>
    <t>G</t>
  </si>
  <si>
    <t xml:space="preserve">Comércio ..; repar. de veículos </t>
  </si>
  <si>
    <t>H</t>
  </si>
  <si>
    <t>Transportes e armazenagem</t>
  </si>
  <si>
    <t>I</t>
  </si>
  <si>
    <t>Alojamento, restauração e …</t>
  </si>
  <si>
    <t>J</t>
  </si>
  <si>
    <t>Ativ. de inform. e comunicação</t>
  </si>
  <si>
    <t>K</t>
  </si>
  <si>
    <t>Ativ. financeiras e de seguros</t>
  </si>
  <si>
    <t>L</t>
  </si>
  <si>
    <t>Atividades imobiliárias</t>
  </si>
  <si>
    <t>Ativ. consultoria, cient., técn. e ...</t>
  </si>
  <si>
    <t>Ativ. administ. e serv. de apoio</t>
  </si>
  <si>
    <t>Admin. púb. e defesa; Seg. soc. ob.</t>
  </si>
  <si>
    <t>P</t>
  </si>
  <si>
    <t>Educação</t>
  </si>
  <si>
    <t>Ativ. de saúde hum. e ap. soc.</t>
  </si>
  <si>
    <t>R</t>
  </si>
  <si>
    <t>Ativ. art., espet., desporto e recr.</t>
  </si>
  <si>
    <t>S</t>
  </si>
  <si>
    <t>Outras atividades de serviços</t>
  </si>
  <si>
    <t>ZB</t>
  </si>
  <si>
    <t xml:space="preserve">    PCT (para trab. admin.)</t>
  </si>
  <si>
    <t>Total **</t>
  </si>
  <si>
    <r>
      <t xml:space="preserve">RMMG </t>
    </r>
    <r>
      <rPr>
        <sz val="10"/>
        <rFont val="Calibri"/>
        <family val="2"/>
        <scheme val="minor"/>
      </rPr>
      <t>(Remuneração mínima mensal garantida)</t>
    </r>
  </si>
  <si>
    <t>Fonte(s): DGERT (http://www.dgert.gov.pt) - “Relatório sobre Regulamentação coletiva publicada” (adaptado do Q.VIII ).</t>
  </si>
  <si>
    <r>
      <t xml:space="preserve">Notas:   * Por IRCT publicado;  </t>
    </r>
    <r>
      <rPr>
        <sz val="12"/>
        <color theme="1"/>
        <rFont val="Calibri"/>
        <family val="2"/>
        <scheme val="minor"/>
      </rPr>
      <t>..</t>
    </r>
    <r>
      <rPr>
        <sz val="10"/>
        <color theme="1"/>
        <rFont val="Calibri"/>
        <family val="2"/>
        <scheme val="minor"/>
      </rPr>
      <t xml:space="preserve">  Ausência de dados ou cálculo inviável (1ª Convenção, alterações da estrutura das categorias profissionais ou alteração não salarial);  ** Inclui valores relativos à ZB -'Zona branca' (Portaria de Condições de Trabalho, para trabalhadores administrativos).</t>
    </r>
  </si>
  <si>
    <t>para Excel (Q. inteiro)</t>
  </si>
  <si>
    <t>para Word (parte 2/2)</t>
  </si>
  <si>
    <t>para Word (parte 1/2)</t>
  </si>
  <si>
    <t>2020 (*)</t>
  </si>
  <si>
    <t>35H / 40H* FP</t>
  </si>
  <si>
    <t>(*) A Lei  nº93/2019, de 4 de setembro fixa 40h/FP/ano por trabalhador.</t>
  </si>
  <si>
    <t>2 /146</t>
  </si>
  <si>
    <t xml:space="preserve"> .. /138</t>
  </si>
  <si>
    <t>11/138</t>
  </si>
  <si>
    <t xml:space="preserve"> 32/208</t>
  </si>
  <si>
    <t xml:space="preserve"> 3/138</t>
  </si>
  <si>
    <t xml:space="preserve"> 3/146</t>
  </si>
  <si>
    <t>Meios de comunicação eletrónica</t>
  </si>
  <si>
    <t>Meios de vigilância eletrónica</t>
  </si>
  <si>
    <t>Processo individual de dados  de trabalhadores e de outros</t>
  </si>
  <si>
    <t>Disposições transitórias</t>
  </si>
  <si>
    <t xml:space="preserve">Cláusulas de articulação </t>
  </si>
  <si>
    <t>2.1   Conteúdos negociados</t>
  </si>
  <si>
    <t>1.1 -  Mapeamento geral dos IRCT 2015-2020                                                                                                                                                                    </t>
  </si>
  <si>
    <t xml:space="preserve">            2.2.1.1 - Âmbito geográfico - repartição territorial</t>
  </si>
  <si>
    <t xml:space="preserve">            2.2.4.1 - Convenções que regulam cláusulas de articulação, por tipo e subtipo</t>
  </si>
  <si>
    <t xml:space="preserve">            2.2.4.4 - Convenções que regulam disposições transitórias, por tipo e subtipo</t>
  </si>
  <si>
    <t>2.9.1  - Avaliação de desempenho no trabalho</t>
  </si>
  <si>
    <t>2.10.1 - Apoios sociais complementares</t>
  </si>
  <si>
    <t>Quadro  1.1.1.2 - Convenções publicadas, por subtipo</t>
  </si>
  <si>
    <t>Quadro  1.1.1.3  - Trabalhadores potencialmente abrangidos por convenções</t>
  </si>
  <si>
    <t xml:space="preserve">Quadro  1.1.1.4  - Remuneração base convencional média e máxima, por CAE </t>
  </si>
  <si>
    <t>Quadro  2.1.1.1- Temas identificados nas  convenções publicadas anualmente</t>
  </si>
  <si>
    <t>Quadro 2.2.1.1 - Âmbito geográfico das convenções - repartição territorial</t>
  </si>
  <si>
    <t>2.2.2  - Âmbito pessoal de aplicação das convenções (adesão individual)</t>
  </si>
  <si>
    <t>Quadro 2.2.2.1 - Âmbito pessoal de aplicação das convenções (adesão individual), por tipo</t>
  </si>
  <si>
    <t>Quadro 2.2.2.2 - Âmbito pessoal de aplicação das convenções (adesão individual), por subtipo</t>
  </si>
  <si>
    <t>2.2.3 - Âmbito temporal de aplicação</t>
  </si>
  <si>
    <t>Quadro 2.2.3.1 - Períodos em que permaneceram em vigor as convenções revistas, por período de eficácia</t>
  </si>
  <si>
    <t>Quadro 2.2.3.2 - Convenções publicadas com cláusulas relativas a vigência  e/ou caducidade, por tipo e subtipo</t>
  </si>
  <si>
    <t>Quadro 2.2.3.3 - Convenções publicadas com cláusulas sobre vigência, por prazo de duração</t>
  </si>
  <si>
    <t>Quadro 2.2.3.4 - Convenções publicadas com cláusulas sobre sobrevigência e caducidade</t>
  </si>
  <si>
    <t>2.2.4 - Aplicação de diferentes convenções</t>
  </si>
  <si>
    <t>Quadro 2.2.4.1 - Convenções que regulam cláusulas de articulação, por tipo e subtipo</t>
  </si>
  <si>
    <t>Quadro 2.2.4.2 - Cláusulas de articulação de várias convenções coletivas</t>
  </si>
  <si>
    <t>Quadro 2.2.4.3 -  Evolução dos conteúdos sobre cláusulas de articulação</t>
  </si>
  <si>
    <t>Quadro 2.2.4.4 - Convenções que regulam disposições transitórias, por tipo e subtipo</t>
  </si>
  <si>
    <t>Quadro 2.2.4.5 -  Evolução dos conteúdos sobre disposições transitórias</t>
  </si>
  <si>
    <t>2.3 - TEMPO DE TRABALHO</t>
  </si>
  <si>
    <t>Quadro 2.3.1.1 - Convenções que regulam limites máximos do PNT (tempo completo), por  tipo</t>
  </si>
  <si>
    <t>Quadro 2.3.1.2 - Convenções que regulam limites máximos do PNT (tempo completo), por subtipo</t>
  </si>
  <si>
    <t>2.3.1 - Duração do tempo de trabalho</t>
  </si>
  <si>
    <t>Quadro 2.3.1.3 - Convenções que regulam a duração do período anual de férias, por tipo</t>
  </si>
  <si>
    <t>Quadro 2.3.1.4 - Convenções que regulam a duração do período anual de férias, por subtipo</t>
  </si>
  <si>
    <t>Quadro 2.3.1.5 - Convenções que regulam férias por número de dias, com e sem majoração</t>
  </si>
  <si>
    <t xml:space="preserve">Quadro  2.3.2.1  - Convenções com cláusulas sobre adaptabilidade, por tipo </t>
  </si>
  <si>
    <t>Quadro  2.3.2.4  - Convenções que regulam a adaptabilidade - valores máximos de PNT e período de referência</t>
  </si>
  <si>
    <t xml:space="preserve">Quadro  2.3.3.1  - Convenções com cláusulas sobre banco de horas, por tipo </t>
  </si>
  <si>
    <t xml:space="preserve">Quadro  2.3.3.2  - Convenções com cláusulas sobre banco de horas, por subtipo </t>
  </si>
  <si>
    <t>Quadro  2.3.3.3 -  Evolução dos conteúdos sobre banco de horas</t>
  </si>
  <si>
    <t xml:space="preserve">Quadro  2.3.3.4  - Convenções que regulam o banco de horas,  acréscimos  e PNT </t>
  </si>
  <si>
    <t>2.3 - TEMPO DE TRABALHO   </t>
  </si>
  <si>
    <t xml:space="preserve">Quadro  2.3.4.1  - Convenções com cláusulas sobre adaptabilidade e/ou banco de horas, por tipo e subtipo  </t>
  </si>
  <si>
    <t>Quadro  2.3.4.2  - Convenções com cláusulas sobre adaptabilidade e banco de horas, por conteúdo desagregado</t>
  </si>
  <si>
    <t>Quadro 2.3.5.1  - Convenções com cláusulas sobre horário concentrado, por tipo</t>
  </si>
  <si>
    <t>Quadro  2.3.5.2  - Convenções com cláusulas sobre horário concentrado, por subtipo</t>
  </si>
  <si>
    <t>Quadro  2.3.5.3 -  Evolução dos conteúdos sobre horário concentrado</t>
  </si>
  <si>
    <t>Quadro  2.3.6.1 - Convenções com cláusulas sobre prevenção ou disponibilidade, por tipo</t>
  </si>
  <si>
    <t>Quadro  2.3.6.2 - Convenções com cláusulas sobre prevenção ou disponibilidade, por subtipo</t>
  </si>
  <si>
    <t>Quadro  2.3.6.3  -  Evolução dos conteúdos sobre prevenção ou disponibilidade</t>
  </si>
  <si>
    <t xml:space="preserve">Quadro  2.3.6.4  - Convenções  que regulam a prevenção ou disponibilidade, por tópicos </t>
  </si>
  <si>
    <t>Quadro  2.3.7.1  - Convenções com cláusulas sobre trabalho suplementar, por tipo</t>
  </si>
  <si>
    <t>Quadro  2.3.7.2  - Convenções com cláusulas sobre trabalho suplementar, por subtipo</t>
  </si>
  <si>
    <t>Quadro 2.3.7.3 -  Evolução dos conteúdos sobre trabalho suplementar</t>
  </si>
  <si>
    <t>Quadro  2.3.8.1  - Convenções com cláusulas sobre horários flexíveis, por tipo</t>
  </si>
  <si>
    <t>Quadro  2.3.8.2  - Convenções com cláusulas sobre horários flexíveis, por subtipo</t>
  </si>
  <si>
    <t>Quadro  2.3.8.3  - Evolução dos conteúdos sobre horários flexíveis</t>
  </si>
  <si>
    <t>Quadro  2.3.9.1  - Convenções com cláusulas sobre  isenção de horário de trabalho, por tipo</t>
  </si>
  <si>
    <t>Quadro  2.3.9.2  - Convenções com cláusulas sobre isenção de horário de trabalho, por subtipo</t>
  </si>
  <si>
    <t>Quadro 2.3.9.3  -  Evolução dos conteúdos sobre isenção de horário de trabalho</t>
  </si>
  <si>
    <t>Quadro 2.3.9.4  - Convenções que regulam isenção de horário de trabalho, por categoria de destinatários</t>
  </si>
  <si>
    <t>2.4 - PROMOÇÃO DAS QUALIFICAÇÕES DOS TRABALHADORES</t>
  </si>
  <si>
    <t xml:space="preserve">Quadro  2.4.1.1  - Convenções com cláusulas sobre formação profissional, por tipo </t>
  </si>
  <si>
    <t xml:space="preserve">Quadro  2.4.1.2  - Convenções com cláusulas sobre formação profissional, por subtipo </t>
  </si>
  <si>
    <t>Quadro 2.4.1.3  -  Evolução dos conteúdos sobre formação profissional</t>
  </si>
  <si>
    <t>Quadro  2.4.1.4  - Convenções que regulam formação profissional, alguns parâmetros</t>
  </si>
  <si>
    <t xml:space="preserve">Quadro  2.4.2.1  - Convenções com cláusulas sobre trabalhador-estudante, por tipo </t>
  </si>
  <si>
    <t xml:space="preserve">Quadro  2.4.2.2  - Convenções com cláusulas sobre trabalhador-estudante, por subtipo </t>
  </si>
  <si>
    <t>Quadro 2.4.2.3  -  Evolução dos conteúdos sobre trabalhador-estudante</t>
  </si>
  <si>
    <t xml:space="preserve">2.5  - ATIVIDADE SINDICAL </t>
  </si>
  <si>
    <t xml:space="preserve">Quadro  2.5.1.1  - Convenções com cláusulas sobre atividade sindical, por tipo </t>
  </si>
  <si>
    <t xml:space="preserve">Quadro  2.5.1.2 - Convenções com cláusulas sobre atividade sindical, por subtipo </t>
  </si>
  <si>
    <t>Quadro 2.5.1.3  -  Evolução dos conteúdos sobre atividade sindical</t>
  </si>
  <si>
    <t>Quadro  2.5.1.4  - Convenções que regulam direitos dos trabalhadores no exercício da atividade sindical na empresa</t>
  </si>
  <si>
    <t>2.6  - IGUALDADE NAS RELAÇÕES LABORAIS</t>
  </si>
  <si>
    <t>Quadro 2.6.1.1 - Convenções publicadas com cláusulas relativas a assédio moral, por tipo</t>
  </si>
  <si>
    <t>Quadro 2.6.1.2 - Convenções publicadas com cláusulas relativas a assédio moral, por subtipo</t>
  </si>
  <si>
    <t>Quadro 2.6.1.3  -  Evolução dos conteúdos sobre assédio moral</t>
  </si>
  <si>
    <t xml:space="preserve">2.6  - IGUALDADE NAS RELAÇÕES LABORAIS </t>
  </si>
  <si>
    <t>Quadro 2.6.2.1 - Convenções publicadas com cláusulas relativas a igualdade e não discriminação, por tipo</t>
  </si>
  <si>
    <t>Quadro 2.6.2.2 - Convenções publicadas com cláusulas relativas a igualdade e não discriminação, por subtipo</t>
  </si>
  <si>
    <t xml:space="preserve"> 2.6  - IGUALDADE NAS RELAÇÕES LABORAIS</t>
  </si>
  <si>
    <t>Quadro 2.6.3.1 - Convenções publicadas com cláusulas relativas a parentalidade, por tipo</t>
  </si>
  <si>
    <t>Quadro 2.6.3.2 - Convenções publicadas com cláusulas relativas a parentalidade, por subtipo</t>
  </si>
  <si>
    <t>2.7 - PROTEÇÃO DE DADOS PESSOAIS</t>
  </si>
  <si>
    <t>2.10  - PRESTAÇÕES PREVIDENCIAIS E BENEFÍCIOS SOCIAIS</t>
  </si>
  <si>
    <t>Quadro 2.10.1.4 - Convenções que abordam apoios sociais complementares, por subtemas</t>
  </si>
  <si>
    <t>Quadro 2.10.1.3 - Evolução dos conteúdos sobre apoios sociais complementares</t>
  </si>
  <si>
    <t>2.10  - PRESTAÇÕES PREVIDENCIAIS E BENEFÍCIOS SOCIAIS </t>
  </si>
  <si>
    <t>Quadro 2.10.1.2 - Convenções publicadas com cláusulas relativas a apoios sociais complementares, por subtipo</t>
  </si>
  <si>
    <t>Quadro 2.10.1.1 - Convenções publicadas com cláusulas relativas a apoios sociais complementares, por tipo</t>
  </si>
  <si>
    <t>Quadro 2.9.1.3  -  Evolução dos conteúdos sobre avaliação de desempenho</t>
  </si>
  <si>
    <t>2.9  - AVALIAÇÃO DE DESEMPENHO</t>
  </si>
  <si>
    <t>Quadro 2.9.1.2 - Convenções publicadas com cláusulas relativas a avaliação de desempenho, por subtipo</t>
  </si>
  <si>
    <t>Quadro 2.9.1.1 - Convenções publicadas com cláusulas relativas a avaliação de desempenho, por tipo</t>
  </si>
  <si>
    <t>Quadro 2.8.2.3 -  Evolução dos conteúdos sobre direito à desconexão</t>
  </si>
  <si>
    <t>2.8 - NOVAS TECNOLOGIAS E RELAÇÕES DE TRABALHO</t>
  </si>
  <si>
    <t>Quadro 2.8.1.1 - Convenções publicadas com cláusulas relativas a teletrabalho, por tipo</t>
  </si>
  <si>
    <t>Quadro 2.8.1.2 - Convenções publicadas com cláusulas relativas a teletrabalho, por subtipo</t>
  </si>
  <si>
    <t>Quadro 2.8.1.3 -  Evolução dos conteúdos sobre teletrabalho</t>
  </si>
  <si>
    <t>Quadro 2.8.2.1 - Convenções publicadas com cláusulas relativas ao direito à desconexão, por tipo</t>
  </si>
  <si>
    <t>Quadro 2.8.2.2 - Convenções publicadas com cláusulas relativas ao direito à desconexão, por subtipo</t>
  </si>
  <si>
    <t>Quadro 2.7.4.3 - Evolução dos conteúdos sobre processo individual e dados de trabalhadores e de outros</t>
  </si>
  <si>
    <t>Quadro 2.7.1.1 - Convenções publicadas com cláusulas relativas a direitos de personalidade, por tipo</t>
  </si>
  <si>
    <t>Quadro 2.7.1.2 - Convenções publicadas com cláusulas relativas a direitos de personalidade, por subtipo</t>
  </si>
  <si>
    <t xml:space="preserve">Quadro 2.7.1.3 - Evolução dos conteúdos sobre direitos de personalidade  </t>
  </si>
  <si>
    <t>Quadro 2.7.2.1 - Convenções publicadas com cláusulas relativas a meios de comunicação eletrónica, por tipo</t>
  </si>
  <si>
    <t>Quadro 2.7.2.2 - Convenções publicadas com cláusulas relativas a meios de comunicação eletrónica, por subtipo</t>
  </si>
  <si>
    <t>Quadro 2.7.2.3 - Evolução dos conteúdos sobre meios de comunicação eletrónica</t>
  </si>
  <si>
    <t>Quadro 2.7.3.1 - Convenções publicadas com cláusulas relativas a meios de vigilância eletrónica, por tipo</t>
  </si>
  <si>
    <t>Quadro 2.7.3.2 - Convenções publicadas com cláusulas relativas a meios de vigilância eletrónica, por subtipo</t>
  </si>
  <si>
    <t>Quadro 2.7.3.3 - Evolução dos conteúdos sobre meios de vigilância eletrónica</t>
  </si>
  <si>
    <t>Quadro 2.7.4.1 - Convenções publicadas com cláusulas relativas a processo individual e dados de trabalhadores e de outros, por tipo</t>
  </si>
  <si>
    <t>Quadro 2.7.4.2 - Convenções publicadas com cláusulas relativas a processo individual e dados de trabalhadores e de outros, por subtipo</t>
  </si>
  <si>
    <t>1.1.1.1 - IRCT publicados, por tipo                                                                                                                                                                          </t>
  </si>
  <si>
    <t>1.1.1.2 - Convenções publicadas, por subtipo</t>
  </si>
  <si>
    <t>1.1.1.3 - Trabalhadores potencialmente abrangidos por convenções                                </t>
  </si>
  <si>
    <t>1.1.1.4 - Remuneração base convencional média e máxima, por CAE                             </t>
  </si>
  <si>
    <t>2.1.1  - Mapeamento geral dos conteúdos negociados</t>
  </si>
  <si>
    <t xml:space="preserve">      2.1.1.1 - Temas identificados em convenções publicadas  anualmente                                                                                                                                                     </t>
  </si>
  <si>
    <t>2.2  - Aplicação das convenções                                                                                                                                 </t>
  </si>
  <si>
    <t>2.2.1 - Âmbito geográfico das convenções</t>
  </si>
  <si>
    <t>2.2.2 - Âmbito pessoal  de aplicação das convenções  (adesão individual)</t>
  </si>
  <si>
    <t>2.2.2.1 - Âmbito pessoal  de aplicação das convenções   (adesão individual), por tipo</t>
  </si>
  <si>
    <t>2.2.2.2 - Âmbito pessoal  de aplicação das convenções   (adesão individual), por subtipo</t>
  </si>
  <si>
    <t xml:space="preserve">2.2.3 - Âmbito temporal de aplicação </t>
  </si>
  <si>
    <t xml:space="preserve">2.2.4 - Aplicação de diferentes convenções </t>
  </si>
  <si>
    <t>2.3.2 -  Adaptabilidade                                                                                                                                                                    </t>
  </si>
  <si>
    <t>2.3.4  - Adaptabilidade e banco de horas     </t>
  </si>
  <si>
    <t xml:space="preserve">2.3.3 - Banco de horas </t>
  </si>
  <si>
    <t>2.3.5 - Horário concentrado                                                                                                                                                         </t>
  </si>
  <si>
    <t>2.3.6 - Prevenção ou disponibilidade                                                                                                                                                            </t>
  </si>
  <si>
    <t>2.3.7 - Trabalho suplementar                                                                                                                                                                    </t>
  </si>
  <si>
    <t>2.3.8 - Horário flexível                                                                                                                                                                    </t>
  </si>
  <si>
    <t>2.3.9 - Isenção de horário                                                                                                                                                             </t>
  </si>
  <si>
    <t>2.4 - Promoção das qualificações dos trabalhadores                                                                                                                                                                    </t>
  </si>
  <si>
    <t>2.4.1 - Formação profissional                                                                                                                                                                </t>
  </si>
  <si>
    <t>2.4.2 - Trabalhador-estudante                                                                                                                                                                  </t>
  </si>
  <si>
    <t>2.4.3 - Formação profissional  e trabalhador-estudante</t>
  </si>
  <si>
    <t xml:space="preserve">2.5  - Atividade sindical </t>
  </si>
  <si>
    <t>2.6 - Igualdade nas relações laborais</t>
  </si>
  <si>
    <t>2.6.1  - Assédio moral</t>
  </si>
  <si>
    <t>2.6.2  - Igualdade e não discriminação</t>
  </si>
  <si>
    <t>2.6.3  - Parentalidade</t>
  </si>
  <si>
    <t>2.6.4  - Conciliação da vida familiar e profissional</t>
  </si>
  <si>
    <t>2.7 - Proteção de dados pessoais</t>
  </si>
  <si>
    <t>2.7.1  - Direitos de personalidade</t>
  </si>
  <si>
    <t>2.7.2  - Meios de comunicação eletrónica</t>
  </si>
  <si>
    <t>2.7.3  - Meios de vigilância eletrónica</t>
  </si>
  <si>
    <t xml:space="preserve">2.7.4  - Processo individual e dados de trabalhadores e de outros </t>
  </si>
  <si>
    <t>2.8 - Novas tecnologias e relações de trabalho</t>
  </si>
  <si>
    <t>2.8.1  - Teletrabalho</t>
  </si>
  <si>
    <t>2.8.2  - Direito à desconexão</t>
  </si>
  <si>
    <t>2.9 - Avaliação de desempenho</t>
  </si>
  <si>
    <t>2.10 - Prestações previdenciais e  benefícios sociais</t>
  </si>
  <si>
    <t>2.10.1.1 - Convenções publicadas com cláusulas relativas a apoios sociais complementares,  por tipo</t>
  </si>
  <si>
    <t>2.10.1.2 - Convenções publicadas com cláusulas relativas a apoios sociais complementares,  por subtipo</t>
  </si>
  <si>
    <t>2.10.1.3 - Evolução dos conteúdos sobre apoios sociais complementares</t>
  </si>
  <si>
    <t>2.10.1.4 - Convenções que abordam apoios sociais complementares, por subtemas</t>
  </si>
  <si>
    <t>2.9.1.1 - Convenções publicadas com cláusulas relativas a avaliação de desempenho, por tipo</t>
  </si>
  <si>
    <t>2.9.1.2 - Convenções publicadas com cláusulas relativas a avaliação de desempenho, por subtipo</t>
  </si>
  <si>
    <t>2.9.1.3 - Evolução dos conteúdos sobre avaliação de desempenho</t>
  </si>
  <si>
    <t>2.8.2.1 -  Convenções publicadas com cláusulas relativas ao direito à desconexão,  por tipo</t>
  </si>
  <si>
    <t>2.8.2.2 -  Convenções publicadas com cláusulas relativas ao direito à desconexão,  por subtipo</t>
  </si>
  <si>
    <t>2.8.2.3 -  Evolução dos conteúdos sobre direito à desconexão</t>
  </si>
  <si>
    <t>2.8.1.3 -  Evolução dos conteúdos sobre teletrabalho</t>
  </si>
  <si>
    <t>2.8.1.2 -  Convenções publicadas com cláusulas relativas a teletrabalho,  por subtipo</t>
  </si>
  <si>
    <t>2.8.1.1 -  Convenções publicadas com cláusulas relativas a teletrabalho,  por tipo</t>
  </si>
  <si>
    <t xml:space="preserve">2.7.4.3 - Evolução dos conteúdos sobre processo individual e dados de trabalhadores e de outros </t>
  </si>
  <si>
    <t>2.7.4.2 - Convenções publicadas com cláusulas relativas a processo individual e dados de trabalhadores, por subtipo</t>
  </si>
  <si>
    <t>2.7.4.1 - Convenções publicadas com cláusulas relativas a processo individual e dados de trabalhadores, por tipo</t>
  </si>
  <si>
    <t>2.7.3.3 - Evolução dos conteúdos sobre meios de vigilância eletrónica</t>
  </si>
  <si>
    <t>2.7.3.2 - Convenções publicadas com cláusulas relativas a meios de vigilância eletrónica,  por subtipo</t>
  </si>
  <si>
    <t>2.7.3.1 - Convenções publicadas com cláusulas relativas a meios de vigilância eletrónica,  por tipo</t>
  </si>
  <si>
    <t>2.7.2.3 - Evolução dos conteúdos sobre meios de comunicação eletrónica</t>
  </si>
  <si>
    <t>2.7.2.2 - Convenções publicadas com cláusulas relativas a meios de comunicação eletrónica,  por subtipo</t>
  </si>
  <si>
    <t>2.7.2.1 - Convenções publicadas com cláusulas relativas a meios de comunicação eletrónica,  por tipo</t>
  </si>
  <si>
    <t>2.7.1.3 - Evolução dos conteúdos sobre direitos de personalidade</t>
  </si>
  <si>
    <t>2.7.1.2 - Convenções publicadas com cláusulas relativas a direitos de personalidade,  por subtipo</t>
  </si>
  <si>
    <t>2.7.1.1 - Convenções publicadas com cláusulas relativas a direitos de personalidade,  por tipo</t>
  </si>
  <si>
    <t>2.6.3.2 - Convenções com cláusulas relativas a parentalidade, por subtipo</t>
  </si>
  <si>
    <t>2.6.3.1 - Convenções com cláusulas relativas a parentalidade, por tipo</t>
  </si>
  <si>
    <t>2.6.2.1 - Convenções com cláusulas relativas a igualdade e não discriminação, por tipo</t>
  </si>
  <si>
    <t>2.6.2.2 -Convenções com cláusulas relativas a igualdade e não discriminação, por subtipo</t>
  </si>
  <si>
    <t>2.6.1.1 - Convenções com cláusulas relativas a assédio moral, por tipo</t>
  </si>
  <si>
    <t>2.6.1.2 - Convenções com cláusulas relativas a assédio moral, por subtipo</t>
  </si>
  <si>
    <t>2.6.1.3 - Evolução dos conteúdos sobre assédio moral</t>
  </si>
  <si>
    <t>2.5.1.1 - Convenções com cláusulas sobre atividade sindical,  por tipo                                                                                                                                                                       </t>
  </si>
  <si>
    <t>2.5.1.2 - Convenções com cláusulas sobre atividade sindical, por subtipo                                                                                                                                                                       </t>
  </si>
  <si>
    <t>2.5.1.3 - Evolução dos conteúdos sobre atividade sindical</t>
  </si>
  <si>
    <t>2.5.1.4 - Convenções que regulam os direitos dos trabalhadores  no exercício da atividade sindical                                                                                                                                                          </t>
  </si>
  <si>
    <t>2.4.3.1 - Convenções com cláusulas sobre formação profissional e/ou trabalhador-estudante</t>
  </si>
  <si>
    <t>2.4.2.3 - Evolução dos conteúdos sobre trabalhador-estudante</t>
  </si>
  <si>
    <t>2.4.2.2 - Convenções com cláusulas sobre trabalhador-estudante, por subtipo</t>
  </si>
  <si>
    <t>2.4.2.1 - Convenções com cláusulas sobre trabalhador-estudante, por tipo                                                                                                                                                                          </t>
  </si>
  <si>
    <t>2.4.1.4 - Convenções que regulam sobre  formação profissional - alguns parâmetros</t>
  </si>
  <si>
    <t>2.4.1.3 - Evolução dos conteúdos sobre formação profissional</t>
  </si>
  <si>
    <t>2.4.1.2 - Convenções com cláusulas sobre formação profissional, por subtipo                                                                                                                                                                       </t>
  </si>
  <si>
    <t>2.4.1.1 - Convenções com cláusulas sobre formação profissional, por tipo                                                                                                                                                                          </t>
  </si>
  <si>
    <t>2.3.9.4 - Convenções que regulam isenção de horário de trabalho, por categoria de destinatário                                                                                                                                                                 </t>
  </si>
  <si>
    <t>2.3.9.3 - Evolução dos conteúdos sobre isenção de horário de trabalho</t>
  </si>
  <si>
    <t>2.3.9.2 - Convenções com cláusulas sobre isenção de horário de trabalho, por subtipo                                                                                                                                                                       </t>
  </si>
  <si>
    <t>2.3.9.1 -Convenções com cláusulas sobre Isenção de horário de trabalho, por tipo                                                                                                                                                                       </t>
  </si>
  <si>
    <t>2.3.8.3 - Evolução dos conteúdos sobre horários flexíveis</t>
  </si>
  <si>
    <t>2.3.8.1 - Convenções com cláusulas sobre horários flexíveis, por tipo </t>
  </si>
  <si>
    <t>2.3.8.2 - Convenções com cláusulas sobre horários flexíveis, por subtipo </t>
  </si>
  <si>
    <t xml:space="preserve">2.3.7.3 - Evolução dos conteúdos sobre trabalho suplementar </t>
  </si>
  <si>
    <t>2.3.7.2 - Convenções com cláusulas sobre trabalho suplementar, por subtipo </t>
  </si>
  <si>
    <t>2.3.7.1 - Convenções com cláusulas sobre trabalho suplementar, por tipo                                                                                                                                                             </t>
  </si>
  <si>
    <t>2.3.6.4 - Convenções que regulam a prevenção ou disponibilidade, por tópicos                                                                                                                                                                         </t>
  </si>
  <si>
    <t>2.3.6.3 - Evolução dos conteúdos sobre prevenção ou disponibilidade</t>
  </si>
  <si>
    <t>2.3.6.2 - Convenções com cláusulas sobre prevenção ou disponibilidade, por subtipo </t>
  </si>
  <si>
    <t>2.3.6.1 - Convenções com cláusulas sobre prevenção ou disponibilidade, por tipo                                                                                                                                                                      </t>
  </si>
  <si>
    <t>2.3.5.3 - Evolução dos conteúdos sobre horário concentrado</t>
  </si>
  <si>
    <t>2.3.5.2 - Convenções com cláusulas sobre horário concentrado, por subtipo                                                                                                                                                                       </t>
  </si>
  <si>
    <t>2.3.5.1 -Convenções com cláusulas sobre horário concentrado, por tipo                                                                                                                                                                       </t>
  </si>
  <si>
    <t xml:space="preserve">2.3.4.1 - Convenções com cláusulas sobre adaptabilidade e/ou banco de horas, por tipo e subtipo  </t>
  </si>
  <si>
    <t>2.3.4.2 - Convenções com cláusulas sobre adaptabilidade e/ou banco de horas, por conteúdo desagregado</t>
  </si>
  <si>
    <t>2.3.3.4 - Convenções que regulam o banco de horas, acréscimos e PNT                                                                                                                                                      </t>
  </si>
  <si>
    <t>2.3.3.3 - Evolução dos conteúdos sobre banco de horas                                                                                                                                         </t>
  </si>
  <si>
    <t>2.3.3.2 - Convenções com cláusulas sobre banco de horas, por subtipo </t>
  </si>
  <si>
    <t>2.3.3.1 - Convenções com cláusulas sobre banco de horas, por tipo                                                                                                                                                              </t>
  </si>
  <si>
    <t>2.3.2.4 - Convenções que regulam a adaptabilidade - valores máximos de PNT e período de referência</t>
  </si>
  <si>
    <t>2.3.2.3 - Evolução dos conteúdos sobre  adaptabilidade                                                                                                                                                              </t>
  </si>
  <si>
    <t>2.3.2.2 - Convenções com cláusulas sobre adaptabilidade, por subtipo                                                                                                                                                                    </t>
  </si>
  <si>
    <t>2.3.2.1 - Convenções com cláusulas sobre adaptabilidade, por tipo                                                                                                                                                                    </t>
  </si>
  <si>
    <t xml:space="preserve">            2.3.1.5 - Convenções que regulam férias, por número de dias, com e sem majoração </t>
  </si>
  <si>
    <t xml:space="preserve">            2.3.1.4 - Convenções que regulam a duração do período anual de férias, por subtipo</t>
  </si>
  <si>
    <t xml:space="preserve">            2.3.1.3 - Convenções que regulam a duração do período anual de férias, por tipo</t>
  </si>
  <si>
    <t xml:space="preserve">            2.3.1.2 - Convenções que regulam limites máximos do PNT (tempo completo), por subtipo</t>
  </si>
  <si>
    <t xml:space="preserve">            2.3.1.1 - Convenções que regulam limites máximos do PNT (tempo completo), por tipo </t>
  </si>
  <si>
    <t>2.2.3.1 - Períodos em que permaneceram em vigor as convenções, por período de eficácia</t>
  </si>
  <si>
    <t>2.2.3.2 - Convenções publicadas com cláusulas relativas a vigência  e/ou caducidade, por tipo e subtipo</t>
  </si>
  <si>
    <t>2.2.3.3 - Convenções publicadas com cláusulas sobre vigência, por prazo de duração</t>
  </si>
  <si>
    <t>2.2.3.4 - Convenções publicadas com cláusulas sobre sobrevigência e caducidade</t>
  </si>
  <si>
    <t>2.2.4.3 - Evolução dos conteúdos sobre cláusulas de articulação</t>
  </si>
  <si>
    <t>2.2.4.2 - Cláusulas de articulação de várias convenções coletivas</t>
  </si>
  <si>
    <t xml:space="preserve">2.2.4.5 - Evolução dos conteúdos sobre disposições transitórias </t>
  </si>
  <si>
    <t>Quadro  1.1.1.1 - IRCT publicados, por tipo</t>
  </si>
  <si>
    <t>2.3  - Tempo de trabalho                                                                                  </t>
  </si>
  <si>
    <t>1.1.1 - Dados gerais</t>
  </si>
  <si>
    <t xml:space="preserve">2.3.2 -  Adaptabilidade </t>
  </si>
  <si>
    <t>2.3.4  - Adaptabilidade e banco de horas    </t>
  </si>
  <si>
    <t>2.3.5 - Horário concentrado    </t>
  </si>
  <si>
    <t>2.3.6 - Prevenção ou disponibilidade           </t>
  </si>
  <si>
    <t>2.3.6 - Prevenção ou disponibilidade</t>
  </si>
  <si>
    <t>2.3.7 - Trabalho suplementar</t>
  </si>
  <si>
    <t>2.3.8 - Horário flexível</t>
  </si>
  <si>
    <t>2.3.9 - Isenção de horário</t>
  </si>
  <si>
    <t>2.4.1 - Formação profissional</t>
  </si>
  <si>
    <t>2.4.2 - Trabalhador-estudante</t>
  </si>
  <si>
    <t>Quadro 2.6.4.1- Conciliação da vida familiar e gestão dos tempos de trabalho</t>
  </si>
  <si>
    <t>2.6.4.1 - Conciliação da vida familiar e gestão dos tempos de trabalho</t>
  </si>
  <si>
    <t>1.1 - MAPEAMENTRO GERAL DOS IRCT 2015-2020</t>
  </si>
  <si>
    <t>2.1 - CONTEÚDOS NEGOCIADOS</t>
  </si>
  <si>
    <t>2.2.  - APLICAÇÃO DAS CONVENÇÕES</t>
  </si>
  <si>
    <t>2.1.1 - Mapeamento geral dos conteúdos negociados       </t>
  </si>
  <si>
    <t xml:space="preserve">Quadro  2.3.2.2  - Convenções com cláusulas sobre adaptabilidade, por subtipo </t>
  </si>
  <si>
    <t>Quadro 2.3.2.3  -  Evolução dos conteúdos sobre adaptabilidade</t>
  </si>
  <si>
    <t>Quadro  2.4.3.1  - Convenções com cláusulas sobre formação profissional e/ou trabalhador-estudante</t>
  </si>
  <si>
    <t>2.5.1  - Atividade sindical na empresa</t>
  </si>
  <si>
    <t>Última atualização:22.10.2021</t>
  </si>
  <si>
    <t>Acordo Coletivo (AC)</t>
  </si>
  <si>
    <t>Acordo de Empresa (AE)</t>
  </si>
  <si>
    <t>Contrato Coletivo (CC)</t>
  </si>
  <si>
    <t>Acordo de Adesão (AA)</t>
  </si>
  <si>
    <t>Portaria de Extensão (PE)</t>
  </si>
  <si>
    <t>Portaria de Condições de Trabalho (PCT)</t>
  </si>
  <si>
    <r>
      <t>Subtotal (convenções coletivas:</t>
    </r>
    <r>
      <rPr>
        <sz val="10"/>
        <color theme="1"/>
        <rFont val="Calibri"/>
        <family val="2"/>
        <scheme val="minor"/>
      </rPr>
      <t xml:space="preserve"> AC+ AE+ CC</t>
    </r>
    <r>
      <rPr>
        <sz val="12"/>
        <color theme="1"/>
        <rFont val="Calibri"/>
        <family val="2"/>
        <scheme val="minor"/>
      </rPr>
      <t>)</t>
    </r>
  </si>
  <si>
    <t>Decisão Arbitral obrigatória (DA)</t>
  </si>
  <si>
    <t>37 /146</t>
  </si>
  <si>
    <t xml:space="preserve">CENTRO DE RELAÇÕES LABORAIS </t>
  </si>
  <si>
    <r>
      <t>-</t>
    </r>
    <r>
      <rPr>
        <sz val="7"/>
        <color rgb="FF4472C4"/>
        <rFont val="Times New Roman"/>
        <family val="1"/>
      </rPr>
      <t xml:space="preserve">  </t>
    </r>
    <r>
      <rPr>
        <b/>
        <i/>
        <sz val="10"/>
        <color rgb="FF4472C4"/>
        <rFont val="Calibri"/>
        <family val="2"/>
        <scheme val="minor"/>
      </rPr>
      <t xml:space="preserve"> Composição atual:</t>
    </r>
  </si>
  <si>
    <r>
      <t>Presidente</t>
    </r>
    <r>
      <rPr>
        <b/>
        <sz val="10"/>
        <color theme="1"/>
        <rFont val="Calibri"/>
        <family val="2"/>
        <scheme val="minor"/>
      </rPr>
      <t>:  Ana Olim</t>
    </r>
    <r>
      <rPr>
        <sz val="10"/>
        <color theme="1"/>
        <rFont val="Calibri"/>
        <family val="2"/>
        <scheme val="minor"/>
      </rPr>
      <t xml:space="preserve"> (Governo | DGERT)</t>
    </r>
  </si>
  <si>
    <r>
      <t>Organizações Governamentais</t>
    </r>
    <r>
      <rPr>
        <sz val="10"/>
        <color theme="1"/>
        <rFont val="Calibri"/>
        <family val="2"/>
        <scheme val="minor"/>
      </rPr>
      <t>:</t>
    </r>
  </si>
  <si>
    <r>
      <t>§</t>
    </r>
    <r>
      <rPr>
        <sz val="7"/>
        <color theme="1"/>
        <rFont val="Times New Roman"/>
        <family val="1"/>
      </rPr>
      <t xml:space="preserve">  </t>
    </r>
    <r>
      <rPr>
        <sz val="10"/>
        <color theme="1"/>
        <rFont val="Calibri"/>
        <family val="2"/>
        <scheme val="minor"/>
      </rPr>
      <t>ACT -</t>
    </r>
    <r>
      <rPr>
        <b/>
        <sz val="10"/>
        <color theme="1"/>
        <rFont val="Calibri"/>
        <family val="2"/>
        <scheme val="minor"/>
      </rPr>
      <t xml:space="preserve"> Jorge Manuel M. Pinhal </t>
    </r>
    <r>
      <rPr>
        <sz val="10"/>
        <color theme="1"/>
        <rFont val="Calibri"/>
        <family val="2"/>
        <scheme val="minor"/>
      </rPr>
      <t>(efetivo)</t>
    </r>
    <r>
      <rPr>
        <sz val="9"/>
        <color theme="1"/>
        <rFont val="Calibri"/>
        <family val="2"/>
        <scheme val="minor"/>
      </rPr>
      <t xml:space="preserve">; Ernestina Silva (suplente) </t>
    </r>
  </si>
  <si>
    <r>
      <t>§</t>
    </r>
    <r>
      <rPr>
        <sz val="7"/>
        <color theme="1"/>
        <rFont val="Times New Roman"/>
        <family val="1"/>
      </rPr>
      <t xml:space="preserve">  </t>
    </r>
    <r>
      <rPr>
        <sz val="10"/>
        <color theme="1"/>
        <rFont val="Calibri"/>
        <family val="2"/>
        <scheme val="minor"/>
      </rPr>
      <t>DGERT -</t>
    </r>
    <r>
      <rPr>
        <b/>
        <sz val="10"/>
        <color theme="1"/>
        <rFont val="Calibri"/>
        <family val="2"/>
        <scheme val="minor"/>
      </rPr>
      <t xml:space="preserve"> Ana Olim</t>
    </r>
    <r>
      <rPr>
        <sz val="9"/>
        <color theme="1"/>
        <rFont val="Calibri"/>
        <family val="2"/>
        <scheme val="minor"/>
      </rPr>
      <t xml:space="preserve"> </t>
    </r>
    <r>
      <rPr>
        <sz val="10"/>
        <color theme="1"/>
        <rFont val="Calibri"/>
        <family val="2"/>
        <scheme val="minor"/>
      </rPr>
      <t>(efetivo)</t>
    </r>
    <r>
      <rPr>
        <sz val="9"/>
        <color theme="1"/>
        <rFont val="Calibri"/>
        <family val="2"/>
        <scheme val="minor"/>
      </rPr>
      <t>; Rui Manuel do Carmo Abreu (suplente)</t>
    </r>
  </si>
  <si>
    <r>
      <t>§</t>
    </r>
    <r>
      <rPr>
        <sz val="7"/>
        <color theme="1"/>
        <rFont val="Times New Roman"/>
        <family val="1"/>
      </rPr>
      <t xml:space="preserve">  </t>
    </r>
    <r>
      <rPr>
        <sz val="10"/>
        <color theme="1"/>
        <rFont val="Calibri"/>
        <family val="2"/>
        <scheme val="minor"/>
      </rPr>
      <t>GEP -</t>
    </r>
    <r>
      <rPr>
        <b/>
        <sz val="10"/>
        <color theme="1"/>
        <rFont val="Calibri"/>
        <family val="2"/>
        <scheme val="minor"/>
      </rPr>
      <t xml:space="preserve"> Antonieta do Rosário P. S. Ministro</t>
    </r>
    <r>
      <rPr>
        <sz val="10"/>
        <color theme="1"/>
        <rFont val="Calibri"/>
        <family val="2"/>
        <scheme val="minor"/>
      </rPr>
      <t xml:space="preserve"> (efetivo)</t>
    </r>
    <r>
      <rPr>
        <sz val="9"/>
        <color theme="1"/>
        <rFont val="Calibri"/>
        <family val="2"/>
        <scheme val="minor"/>
      </rPr>
      <t>; Maria Teresa Fernandes Feliciano (suplente)</t>
    </r>
  </si>
  <si>
    <r>
      <t>§</t>
    </r>
    <r>
      <rPr>
        <sz val="7"/>
        <color theme="1"/>
        <rFont val="Times New Roman"/>
        <family val="1"/>
      </rPr>
      <t xml:space="preserve">  </t>
    </r>
    <r>
      <rPr>
        <sz val="10"/>
        <color theme="1"/>
        <rFont val="Calibri"/>
        <family val="2"/>
        <scheme val="minor"/>
      </rPr>
      <t xml:space="preserve">IEFP </t>
    </r>
    <r>
      <rPr>
        <sz val="9"/>
        <color theme="1"/>
        <rFont val="Calibri"/>
        <family val="2"/>
        <scheme val="minor"/>
      </rPr>
      <t xml:space="preserve">- </t>
    </r>
    <r>
      <rPr>
        <b/>
        <sz val="10"/>
        <color theme="1"/>
        <rFont val="Calibri"/>
        <family val="2"/>
        <scheme val="minor"/>
      </rPr>
      <t>António Valadas da Silva</t>
    </r>
    <r>
      <rPr>
        <sz val="10"/>
        <color theme="1"/>
        <rFont val="Calibri"/>
        <family val="2"/>
        <scheme val="minor"/>
      </rPr>
      <t xml:space="preserve"> (efetivo)</t>
    </r>
    <r>
      <rPr>
        <sz val="9"/>
        <color theme="1"/>
        <rFont val="Calibri"/>
        <family val="2"/>
        <scheme val="minor"/>
      </rPr>
      <t xml:space="preserve">; Catarina Campos (suplente) </t>
    </r>
  </si>
  <si>
    <r>
      <t>Organizações Sindicais</t>
    </r>
    <r>
      <rPr>
        <sz val="10"/>
        <color theme="1"/>
        <rFont val="Calibri"/>
        <family val="2"/>
        <scheme val="minor"/>
      </rPr>
      <t>:</t>
    </r>
  </si>
  <si>
    <r>
      <t>§</t>
    </r>
    <r>
      <rPr>
        <sz val="7"/>
        <color theme="1"/>
        <rFont val="Times New Roman"/>
        <family val="1"/>
      </rPr>
      <t xml:space="preserve">  </t>
    </r>
    <r>
      <rPr>
        <sz val="10"/>
        <color theme="1"/>
        <rFont val="Calibri"/>
        <family val="2"/>
        <scheme val="minor"/>
      </rPr>
      <t>CGTP-IN</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Ana Isabel Lopes Pires</t>
    </r>
    <r>
      <rPr>
        <sz val="10"/>
        <color theme="1"/>
        <rFont val="Calibri"/>
        <family val="2"/>
        <scheme val="minor"/>
      </rPr>
      <t xml:space="preserve"> (efetivo)</t>
    </r>
    <r>
      <rPr>
        <sz val="9"/>
        <color theme="1"/>
        <rFont val="Calibri"/>
        <family val="2"/>
        <scheme val="minor"/>
      </rPr>
      <t>; Fernando José Machado Gomes (suplente)</t>
    </r>
  </si>
  <si>
    <r>
      <t xml:space="preserve">                                    José Rodrigues Oliveira</t>
    </r>
    <r>
      <rPr>
        <sz val="10"/>
        <color theme="1"/>
        <rFont val="Calibri"/>
        <family val="2"/>
        <scheme val="minor"/>
      </rPr>
      <t xml:space="preserve"> (efetivo)</t>
    </r>
    <r>
      <rPr>
        <sz val="9"/>
        <color theme="1"/>
        <rFont val="Calibri"/>
        <family val="2"/>
        <scheme val="minor"/>
      </rPr>
      <t>; Fernando M. Pires Marques (suplente)</t>
    </r>
  </si>
  <si>
    <r>
      <t>§</t>
    </r>
    <r>
      <rPr>
        <sz val="7"/>
        <color rgb="FF00000A"/>
        <rFont val="Times New Roman"/>
        <family val="1"/>
      </rPr>
      <t xml:space="preserve">  </t>
    </r>
    <r>
      <rPr>
        <sz val="10"/>
        <color theme="1"/>
        <rFont val="Calibri"/>
        <family val="2"/>
        <scheme val="minor"/>
      </rPr>
      <t xml:space="preserve">UGT - </t>
    </r>
    <r>
      <rPr>
        <b/>
        <sz val="10"/>
        <color rgb="FF00000A"/>
        <rFont val="Calibri"/>
        <family val="2"/>
        <scheme val="minor"/>
      </rPr>
      <t>Sérgio Monteiro do Monte</t>
    </r>
    <r>
      <rPr>
        <sz val="10"/>
        <color rgb="FF00000A"/>
        <rFont val="Calibri"/>
        <family val="2"/>
        <scheme val="minor"/>
      </rPr>
      <t xml:space="preserve"> (efetivo)</t>
    </r>
    <r>
      <rPr>
        <sz val="9"/>
        <color rgb="FF00000A"/>
        <rFont val="Calibri"/>
        <family val="2"/>
        <scheme val="minor"/>
      </rPr>
      <t xml:space="preserve">; </t>
    </r>
    <r>
      <rPr>
        <sz val="9"/>
        <color theme="1"/>
        <rFont val="Calibri"/>
        <family val="2"/>
        <scheme val="minor"/>
      </rPr>
      <t>Luis F. Oliveira Costa</t>
    </r>
    <r>
      <rPr>
        <sz val="8"/>
        <color theme="1"/>
        <rFont val="Calibri"/>
        <family val="2"/>
        <scheme val="minor"/>
      </rPr>
      <t xml:space="preserve"> </t>
    </r>
    <r>
      <rPr>
        <sz val="9"/>
        <color theme="1"/>
        <rFont val="Calibri"/>
        <family val="2"/>
        <scheme val="minor"/>
      </rPr>
      <t>(suplente)</t>
    </r>
  </si>
  <si>
    <r>
      <t xml:space="preserve">                             Carlos M. Anjos Alves</t>
    </r>
    <r>
      <rPr>
        <sz val="10"/>
        <color theme="1"/>
        <rFont val="Calibri"/>
        <family val="2"/>
        <scheme val="minor"/>
      </rPr>
      <t xml:space="preserve"> (efetivo)</t>
    </r>
    <r>
      <rPr>
        <sz val="9"/>
        <color theme="1"/>
        <rFont val="Calibri"/>
        <family val="2"/>
        <scheme val="minor"/>
      </rPr>
      <t>; José M. da Luz Cordeiro (suplente)</t>
    </r>
  </si>
  <si>
    <r>
      <t>Organizações Empresariais</t>
    </r>
    <r>
      <rPr>
        <sz val="10"/>
        <color theme="1"/>
        <rFont val="Calibri"/>
        <family val="2"/>
        <scheme val="minor"/>
      </rPr>
      <t>:</t>
    </r>
  </si>
  <si>
    <r>
      <t>§</t>
    </r>
    <r>
      <rPr>
        <sz val="7"/>
        <color theme="1"/>
        <rFont val="Times New Roman"/>
        <family val="1"/>
      </rPr>
      <t xml:space="preserve">  </t>
    </r>
    <r>
      <rPr>
        <sz val="10"/>
        <color theme="1"/>
        <rFont val="Calibri"/>
        <family val="2"/>
        <scheme val="minor"/>
      </rPr>
      <t xml:space="preserve">CAP - </t>
    </r>
    <r>
      <rPr>
        <b/>
        <sz val="10"/>
        <color theme="1"/>
        <rFont val="Calibri"/>
        <family val="2"/>
        <scheme val="minor"/>
      </rPr>
      <t>Cristina Nagy Morais</t>
    </r>
    <r>
      <rPr>
        <sz val="10"/>
        <color theme="1"/>
        <rFont val="Calibri"/>
        <family val="2"/>
        <scheme val="minor"/>
      </rPr>
      <t xml:space="preserve"> (efetivo)</t>
    </r>
    <r>
      <rPr>
        <sz val="9"/>
        <color theme="1"/>
        <rFont val="Calibri"/>
        <family val="2"/>
        <scheme val="minor"/>
      </rPr>
      <t>; Pedro Miguel R. da Costa Pereira (suplente)</t>
    </r>
  </si>
  <si>
    <r>
      <t>§</t>
    </r>
    <r>
      <rPr>
        <sz val="7"/>
        <color theme="1"/>
        <rFont val="Times New Roman"/>
        <family val="1"/>
      </rPr>
      <t xml:space="preserve">  </t>
    </r>
    <r>
      <rPr>
        <sz val="10"/>
        <color theme="1"/>
        <rFont val="Calibri"/>
        <family val="2"/>
        <scheme val="minor"/>
      </rPr>
      <t xml:space="preserve">CCP - </t>
    </r>
    <r>
      <rPr>
        <b/>
        <sz val="10"/>
        <color theme="1"/>
        <rFont val="Calibri"/>
        <family val="2"/>
        <scheme val="minor"/>
      </rPr>
      <t>Ana Cristina Vieira</t>
    </r>
    <r>
      <rPr>
        <sz val="10"/>
        <color theme="1"/>
        <rFont val="Calibri"/>
        <family val="2"/>
        <scheme val="minor"/>
      </rPr>
      <t xml:space="preserve"> (efetivo)</t>
    </r>
    <r>
      <rPr>
        <sz val="9"/>
        <color theme="1"/>
        <rFont val="Calibri"/>
        <family val="2"/>
        <scheme val="minor"/>
      </rPr>
      <t>; Alberto J. Lança de Sá e Mello (suplente)</t>
    </r>
  </si>
  <si>
    <r>
      <t>§</t>
    </r>
    <r>
      <rPr>
        <sz val="7"/>
        <color theme="1"/>
        <rFont val="Times New Roman"/>
        <family val="1"/>
      </rPr>
      <t xml:space="preserve">  </t>
    </r>
    <r>
      <rPr>
        <sz val="10"/>
        <color theme="1"/>
        <rFont val="Calibri"/>
        <family val="2"/>
        <scheme val="minor"/>
      </rPr>
      <t xml:space="preserve">CIP - </t>
    </r>
    <r>
      <rPr>
        <b/>
        <sz val="10"/>
        <color theme="1"/>
        <rFont val="Calibri"/>
        <family val="2"/>
        <scheme val="minor"/>
      </rPr>
      <t>Nuno M. V. Nobre Biscaya</t>
    </r>
    <r>
      <rPr>
        <sz val="10"/>
        <color theme="1"/>
        <rFont val="Calibri"/>
        <family val="2"/>
        <scheme val="minor"/>
      </rPr>
      <t xml:space="preserve"> (efetivo)</t>
    </r>
    <r>
      <rPr>
        <sz val="9"/>
        <color theme="1"/>
        <rFont val="Calibri"/>
        <family val="2"/>
        <scheme val="minor"/>
      </rPr>
      <t>; Luís Henrique (suplente)</t>
    </r>
  </si>
  <si>
    <r>
      <t>§</t>
    </r>
    <r>
      <rPr>
        <sz val="7"/>
        <color theme="1"/>
        <rFont val="Times New Roman"/>
        <family val="1"/>
      </rPr>
      <t xml:space="preserve">  </t>
    </r>
    <r>
      <rPr>
        <sz val="10"/>
        <color theme="1"/>
        <rFont val="Calibri"/>
        <family val="2"/>
        <scheme val="minor"/>
      </rPr>
      <t xml:space="preserve">CTP - </t>
    </r>
    <r>
      <rPr>
        <b/>
        <sz val="10"/>
        <color theme="1"/>
        <rFont val="Calibri"/>
        <family val="2"/>
        <scheme val="minor"/>
      </rPr>
      <t>Nuno da Silva Bernardo</t>
    </r>
    <r>
      <rPr>
        <sz val="10"/>
        <color theme="1"/>
        <rFont val="Calibri"/>
        <family val="2"/>
        <scheme val="minor"/>
      </rPr>
      <t xml:space="preserve"> (efetivo)</t>
    </r>
    <r>
      <rPr>
        <sz val="9"/>
        <color theme="1"/>
        <rFont val="Calibri"/>
        <family val="2"/>
        <scheme val="minor"/>
      </rPr>
      <t>; António A. da Cunha Abrantes (suplente)</t>
    </r>
  </si>
  <si>
    <t>PRESIDENTES DO CRL (2015-2021)</t>
  </si>
  <si>
    <r>
      <t>§</t>
    </r>
    <r>
      <rPr>
        <sz val="7"/>
        <color theme="1"/>
        <rFont val="Times New Roman"/>
        <family val="1"/>
      </rPr>
      <t xml:space="preserve">  </t>
    </r>
    <r>
      <rPr>
        <b/>
        <sz val="10"/>
        <color theme="1"/>
        <rFont val="Calibri"/>
        <family val="2"/>
        <scheme val="minor"/>
      </rPr>
      <t>João Proença</t>
    </r>
    <r>
      <rPr>
        <sz val="10"/>
        <color theme="1"/>
        <rFont val="Calibri"/>
        <family val="2"/>
        <scheme val="minor"/>
      </rPr>
      <t xml:space="preserve"> [Associação Sindical| UGT - julho/2015 – setembro/2016]</t>
    </r>
  </si>
  <si>
    <r>
      <t>§</t>
    </r>
    <r>
      <rPr>
        <sz val="7"/>
        <color theme="1"/>
        <rFont val="Times New Roman"/>
        <family val="1"/>
      </rPr>
      <t xml:space="preserve">  </t>
    </r>
    <r>
      <rPr>
        <b/>
        <sz val="10"/>
        <color theme="1"/>
        <rFont val="Calibri"/>
        <family val="2"/>
        <scheme val="minor"/>
      </rPr>
      <t>Gregório da Rocha Novo</t>
    </r>
    <r>
      <rPr>
        <sz val="10"/>
        <color theme="1"/>
        <rFont val="Calibri"/>
        <family val="2"/>
        <scheme val="minor"/>
      </rPr>
      <t xml:space="preserve"> [Organização Empresarial | CIP – set. /2016 – novembro/2017]</t>
    </r>
  </si>
  <si>
    <r>
      <t>§</t>
    </r>
    <r>
      <rPr>
        <sz val="7"/>
        <color theme="1"/>
        <rFont val="Times New Roman"/>
        <family val="1"/>
      </rPr>
      <t xml:space="preserve">  </t>
    </r>
    <r>
      <rPr>
        <b/>
        <sz val="10"/>
        <color theme="1"/>
        <rFont val="Calibri"/>
        <family val="2"/>
        <scheme val="minor"/>
      </rPr>
      <t xml:space="preserve">António Valadas da Silva </t>
    </r>
    <r>
      <rPr>
        <sz val="10"/>
        <color theme="1"/>
        <rFont val="Calibri"/>
        <family val="2"/>
        <scheme val="minor"/>
      </rPr>
      <t>[Governo-MTSSS | IEFP - novembro/2017 – fevereiro/2019]</t>
    </r>
  </si>
  <si>
    <r>
      <t>§</t>
    </r>
    <r>
      <rPr>
        <sz val="7"/>
        <color theme="1"/>
        <rFont val="Times New Roman"/>
        <family val="1"/>
      </rPr>
      <t xml:space="preserve">  </t>
    </r>
    <r>
      <rPr>
        <b/>
        <sz val="10"/>
        <color theme="1"/>
        <rFont val="Calibri"/>
        <family val="2"/>
        <scheme val="minor"/>
      </rPr>
      <t>Sérgio Monte</t>
    </r>
    <r>
      <rPr>
        <sz val="10"/>
        <color theme="1"/>
        <rFont val="Calibri"/>
        <family val="2"/>
        <scheme val="minor"/>
      </rPr>
      <t xml:space="preserve"> [Associação Sindical| UGT - fevereiro /2019 – junho/2020]</t>
    </r>
  </si>
  <si>
    <r>
      <t>§</t>
    </r>
    <r>
      <rPr>
        <sz val="7"/>
        <color theme="1"/>
        <rFont val="Times New Roman"/>
        <family val="1"/>
      </rPr>
      <t xml:space="preserve">  </t>
    </r>
    <r>
      <rPr>
        <b/>
        <sz val="10"/>
        <color theme="1"/>
        <rFont val="Calibri"/>
        <family val="2"/>
        <scheme val="minor"/>
      </rPr>
      <t>Ana Cristina Vieira</t>
    </r>
    <r>
      <rPr>
        <sz val="10"/>
        <color theme="1"/>
        <rFont val="Calibri"/>
        <family val="2"/>
        <scheme val="minor"/>
      </rPr>
      <t xml:space="preserve"> [Organização Empresarial | CCP - junho/2020– novembro/2021]</t>
    </r>
  </si>
  <si>
    <t xml:space="preserve">AUTORES </t>
  </si>
  <si>
    <r>
      <t>§</t>
    </r>
    <r>
      <rPr>
        <sz val="7"/>
        <color theme="1"/>
        <rFont val="Times New Roman"/>
        <family val="1"/>
      </rPr>
      <t xml:space="preserve">  </t>
    </r>
    <r>
      <rPr>
        <b/>
        <sz val="10"/>
        <color theme="1"/>
        <rFont val="Calibri"/>
        <family val="2"/>
        <scheme val="minor"/>
      </rPr>
      <t>Paula Agapito</t>
    </r>
    <r>
      <rPr>
        <sz val="10"/>
        <color theme="1"/>
        <rFont val="Calibri"/>
        <family val="2"/>
        <scheme val="minor"/>
      </rPr>
      <t xml:space="preserve"> (Coordenadora Executiva do CRL)</t>
    </r>
  </si>
  <si>
    <r>
      <t>§</t>
    </r>
    <r>
      <rPr>
        <sz val="7"/>
        <color theme="1"/>
        <rFont val="Times New Roman"/>
        <family val="1"/>
      </rPr>
      <t xml:space="preserve">  </t>
    </r>
    <r>
      <rPr>
        <b/>
        <sz val="10"/>
        <color theme="1"/>
        <rFont val="Calibri"/>
        <family val="2"/>
        <scheme val="minor"/>
      </rPr>
      <t xml:space="preserve">Manuel Alves </t>
    </r>
    <r>
      <rPr>
        <i/>
        <sz val="10"/>
        <color theme="1"/>
        <rFont val="Calibri"/>
        <family val="2"/>
        <scheme val="minor"/>
      </rPr>
      <t>(equipa do CRL)</t>
    </r>
  </si>
  <si>
    <r>
      <t>-</t>
    </r>
    <r>
      <rPr>
        <sz val="7"/>
        <color rgb="FF4472C4"/>
        <rFont val="Times New Roman"/>
        <family val="1"/>
      </rPr>
      <t xml:space="preserve"> </t>
    </r>
    <r>
      <rPr>
        <b/>
        <i/>
        <sz val="10"/>
        <color rgb="FF4472C4"/>
        <rFont val="Calibri"/>
        <family val="2"/>
        <scheme val="minor"/>
      </rPr>
      <t>Colaboração:</t>
    </r>
  </si>
  <si>
    <r>
      <t>§</t>
    </r>
    <r>
      <rPr>
        <sz val="7"/>
        <color theme="1"/>
        <rFont val="Times New Roman"/>
        <family val="1"/>
      </rPr>
      <t xml:space="preserve">  </t>
    </r>
    <r>
      <rPr>
        <b/>
        <sz val="10"/>
        <color theme="1"/>
        <rFont val="Calibri"/>
        <family val="2"/>
        <scheme val="minor"/>
      </rPr>
      <t xml:space="preserve">Humberto Tomas </t>
    </r>
    <r>
      <rPr>
        <i/>
        <sz val="10"/>
        <color theme="1"/>
        <rFont val="Calibri"/>
        <family val="2"/>
        <scheme val="minor"/>
      </rPr>
      <t>(equipa do CRL)</t>
    </r>
  </si>
  <si>
    <r>
      <t>§</t>
    </r>
    <r>
      <rPr>
        <sz val="7"/>
        <color theme="1"/>
        <rFont val="Times New Roman"/>
        <family val="1"/>
      </rPr>
      <t xml:space="preserve">  </t>
    </r>
    <r>
      <rPr>
        <b/>
        <sz val="10"/>
        <color theme="1"/>
        <rFont val="Calibri"/>
        <family val="2"/>
        <scheme val="minor"/>
      </rPr>
      <t xml:space="preserve">Micael Pereira </t>
    </r>
    <r>
      <rPr>
        <i/>
        <sz val="10"/>
        <color theme="1"/>
        <rFont val="Calibri"/>
        <family val="2"/>
        <scheme val="minor"/>
      </rPr>
      <t>(equipa do CRL)</t>
    </r>
  </si>
  <si>
    <r>
      <t>§</t>
    </r>
    <r>
      <rPr>
        <sz val="7"/>
        <color theme="1"/>
        <rFont val="Times New Roman"/>
        <family val="1"/>
      </rPr>
      <t xml:space="preserve">  </t>
    </r>
    <r>
      <rPr>
        <b/>
        <sz val="10"/>
        <color theme="1"/>
        <rFont val="Calibri"/>
        <family val="2"/>
        <scheme val="minor"/>
      </rPr>
      <t>Rosa Pires</t>
    </r>
    <r>
      <rPr>
        <b/>
        <sz val="9"/>
        <color theme="1"/>
        <rFont val="Calibri"/>
        <family val="2"/>
        <scheme val="minor"/>
      </rPr>
      <t xml:space="preserve"> </t>
    </r>
    <r>
      <rPr>
        <i/>
        <sz val="9"/>
        <color theme="1"/>
        <rFont val="Calibri"/>
        <family val="2"/>
        <scheme val="minor"/>
      </rPr>
      <t>(secretariado - equipa do CRL)</t>
    </r>
  </si>
  <si>
    <r>
      <t>-</t>
    </r>
    <r>
      <rPr>
        <sz val="7"/>
        <color rgb="FF4472C4"/>
        <rFont val="Times New Roman"/>
        <family val="1"/>
      </rPr>
      <t xml:space="preserve"> </t>
    </r>
    <r>
      <rPr>
        <b/>
        <i/>
        <sz val="10"/>
        <color rgb="FF4472C4"/>
        <rFont val="Calibri"/>
        <family val="2"/>
        <scheme val="minor"/>
      </rPr>
      <t>Coordenadores Científicos dos Relatórios da Negociação Coletiva entre 2015 e 2020:</t>
    </r>
  </si>
  <si>
    <r>
      <t>§</t>
    </r>
    <r>
      <rPr>
        <sz val="7"/>
        <color theme="1"/>
        <rFont val="Times New Roman"/>
        <family val="1"/>
      </rPr>
      <t xml:space="preserve">  </t>
    </r>
    <r>
      <rPr>
        <b/>
        <sz val="10"/>
        <color theme="1"/>
        <rFont val="Calibri"/>
        <family val="2"/>
        <scheme val="minor"/>
      </rPr>
      <t>Pedro Furtado Martins</t>
    </r>
    <r>
      <rPr>
        <sz val="10"/>
        <color theme="1"/>
        <rFont val="Calibri"/>
        <family val="2"/>
        <scheme val="minor"/>
      </rPr>
      <t xml:space="preserve"> [2015 e 2016 </t>
    </r>
    <r>
      <rPr>
        <sz val="11"/>
        <color rgb="FF00000A"/>
        <rFont val="Calibri"/>
        <family val="2"/>
        <scheme val="minor"/>
      </rPr>
      <t>- Universidade Católica Portuguesa</t>
    </r>
    <r>
      <rPr>
        <sz val="10"/>
        <color theme="1"/>
        <rFont val="Calibri"/>
        <family val="2"/>
        <scheme val="minor"/>
      </rPr>
      <t>]</t>
    </r>
  </si>
  <si>
    <r>
      <t>§</t>
    </r>
    <r>
      <rPr>
        <sz val="7"/>
        <color theme="1"/>
        <rFont val="Times New Roman"/>
        <family val="1"/>
      </rPr>
      <t xml:space="preserve">  </t>
    </r>
    <r>
      <rPr>
        <b/>
        <sz val="10"/>
        <color theme="1"/>
        <rFont val="Calibri"/>
        <family val="2"/>
        <scheme val="minor"/>
      </rPr>
      <t xml:space="preserve">António Nunes de Carvalho </t>
    </r>
    <r>
      <rPr>
        <sz val="10"/>
        <color theme="1"/>
        <rFont val="Calibri"/>
        <family val="2"/>
        <scheme val="minor"/>
      </rPr>
      <t xml:space="preserve">[2017 e 2018 </t>
    </r>
    <r>
      <rPr>
        <sz val="11"/>
        <color rgb="FF00000A"/>
        <rFont val="Calibri"/>
        <family val="2"/>
        <scheme val="minor"/>
      </rPr>
      <t>- Universidade Católica Portuguesa</t>
    </r>
    <r>
      <rPr>
        <sz val="10"/>
        <color theme="1"/>
        <rFont val="Calibri"/>
        <family val="2"/>
        <scheme val="minor"/>
      </rPr>
      <t>]</t>
    </r>
  </si>
  <si>
    <r>
      <t>§</t>
    </r>
    <r>
      <rPr>
        <sz val="7"/>
        <color theme="1"/>
        <rFont val="Times New Roman"/>
        <family val="1"/>
      </rPr>
      <t xml:space="preserve">  </t>
    </r>
    <r>
      <rPr>
        <b/>
        <sz val="10"/>
        <color theme="1"/>
        <rFont val="Calibri"/>
        <family val="2"/>
        <scheme val="minor"/>
      </rPr>
      <t>Pedro Madeira de Brito</t>
    </r>
    <r>
      <rPr>
        <sz val="10"/>
        <color theme="1"/>
        <rFont val="Calibri"/>
        <family val="2"/>
        <scheme val="minor"/>
      </rPr>
      <t xml:space="preserve"> [2019 e 2020 </t>
    </r>
    <r>
      <rPr>
        <sz val="11"/>
        <color rgb="FF00000A"/>
        <rFont val="Calibri"/>
        <family val="2"/>
        <scheme val="minor"/>
      </rPr>
      <t>- Faculdade de Direito - Universidade de Lisboa</t>
    </r>
    <r>
      <rPr>
        <sz val="10"/>
        <color theme="1"/>
        <rFont val="Calibri"/>
        <family val="2"/>
        <scheme val="minor"/>
      </rPr>
      <t>]</t>
    </r>
  </si>
  <si>
    <t xml:space="preserve">COMISSÃO CIENTÍFICA </t>
  </si>
  <si>
    <r>
      <t>-</t>
    </r>
    <r>
      <rPr>
        <sz val="7"/>
        <color rgb="FF4472C4"/>
        <rFont val="Times New Roman"/>
        <family val="1"/>
      </rPr>
      <t xml:space="preserve"> </t>
    </r>
    <r>
      <rPr>
        <b/>
        <i/>
        <sz val="10"/>
        <color rgb="FF4472C4"/>
        <rFont val="Calibri"/>
        <family val="2"/>
        <scheme val="minor"/>
      </rPr>
      <t xml:space="preserve"> Composição: </t>
    </r>
  </si>
  <si>
    <r>
      <t>§</t>
    </r>
    <r>
      <rPr>
        <sz val="7"/>
        <color theme="1"/>
        <rFont val="Times New Roman"/>
        <family val="1"/>
      </rPr>
      <t xml:space="preserve">  </t>
    </r>
    <r>
      <rPr>
        <b/>
        <sz val="10"/>
        <color theme="1"/>
        <rFont val="Calibri"/>
        <family val="2"/>
        <scheme val="minor"/>
      </rPr>
      <t>António Monteiro Fernandes</t>
    </r>
    <r>
      <rPr>
        <sz val="10"/>
        <color theme="1"/>
        <rFont val="Calibri"/>
        <family val="2"/>
        <scheme val="minor"/>
      </rPr>
      <t xml:space="preserve"> (ISCTE-IUL)</t>
    </r>
  </si>
  <si>
    <r>
      <t>§</t>
    </r>
    <r>
      <rPr>
        <sz val="7"/>
        <color theme="1"/>
        <rFont val="Times New Roman"/>
        <family val="1"/>
      </rPr>
      <t xml:space="preserve">  </t>
    </r>
    <r>
      <rPr>
        <b/>
        <sz val="10"/>
        <color theme="1"/>
        <rFont val="Calibri"/>
        <family val="2"/>
        <scheme val="minor"/>
      </rPr>
      <t>Daniel Bessa</t>
    </r>
    <r>
      <rPr>
        <sz val="10"/>
        <color theme="1"/>
        <rFont val="Calibri"/>
        <family val="2"/>
        <scheme val="minor"/>
      </rPr>
      <t xml:space="preserve"> (Faculdade de Economia da Universidade do Porto)</t>
    </r>
  </si>
  <si>
    <r>
      <t>§</t>
    </r>
    <r>
      <rPr>
        <sz val="7"/>
        <color theme="1"/>
        <rFont val="Times New Roman"/>
        <family val="1"/>
      </rPr>
      <t xml:space="preserve">  </t>
    </r>
    <r>
      <rPr>
        <b/>
        <sz val="10"/>
        <color theme="1"/>
        <rFont val="Calibri"/>
        <family val="2"/>
        <scheme val="minor"/>
      </rPr>
      <t>José João Abrantes</t>
    </r>
    <r>
      <rPr>
        <sz val="10"/>
        <color theme="1"/>
        <rFont val="Calibri"/>
        <family val="2"/>
        <scheme val="minor"/>
      </rPr>
      <t xml:space="preserve"> (Faculdade de Direito da Universidade Nova de Lisboa)</t>
    </r>
  </si>
  <si>
    <r>
      <t>§</t>
    </r>
    <r>
      <rPr>
        <sz val="7"/>
        <color theme="1"/>
        <rFont val="Times New Roman"/>
        <family val="1"/>
      </rPr>
      <t xml:space="preserve">  </t>
    </r>
    <r>
      <rPr>
        <b/>
        <sz val="10"/>
        <color theme="1"/>
        <rFont val="Calibri"/>
        <family val="2"/>
        <scheme val="minor"/>
      </rPr>
      <t>Luís Gonçalves da Silva</t>
    </r>
    <r>
      <rPr>
        <sz val="10"/>
        <color theme="1"/>
        <rFont val="Calibri"/>
        <family val="2"/>
        <scheme val="minor"/>
      </rPr>
      <t xml:space="preserve"> (Faculdade de Direito da Universidade de Lisboa)</t>
    </r>
  </si>
  <si>
    <r>
      <t>§</t>
    </r>
    <r>
      <rPr>
        <sz val="7"/>
        <color theme="1"/>
        <rFont val="Times New Roman"/>
        <family val="1"/>
      </rPr>
      <t xml:space="preserve">  </t>
    </r>
    <r>
      <rPr>
        <b/>
        <sz val="10"/>
        <color theme="1"/>
        <rFont val="Calibri"/>
        <family val="2"/>
        <scheme val="minor"/>
      </rPr>
      <t>Maria do Rosário Palma Ramalho</t>
    </r>
    <r>
      <rPr>
        <sz val="10"/>
        <color theme="1"/>
        <rFont val="Calibri"/>
        <family val="2"/>
        <scheme val="minor"/>
      </rPr>
      <t xml:space="preserve"> (Faculdade de Direito da Universidade de Lisboa)</t>
    </r>
    <r>
      <rPr>
        <sz val="11"/>
        <color theme="1"/>
        <rFont val="Calibri"/>
        <family val="2"/>
        <scheme val="minor"/>
      </rPr>
      <t xml:space="preserve"> </t>
    </r>
  </si>
  <si>
    <t>Ficha Técnica</t>
  </si>
  <si>
    <r>
      <t>1.</t>
    </r>
    <r>
      <rPr>
        <sz val="7"/>
        <color theme="1"/>
        <rFont val="Times New Roman"/>
        <family val="1"/>
      </rPr>
      <t xml:space="preserve">    </t>
    </r>
    <r>
      <rPr>
        <sz val="11"/>
        <color theme="1"/>
        <rFont val="Calibri"/>
        <family val="2"/>
        <scheme val="minor"/>
      </rPr>
      <t xml:space="preserve">A publicação a </t>
    </r>
    <r>
      <rPr>
        <i/>
        <u/>
        <sz val="11"/>
        <color theme="1"/>
        <rFont val="Calibri"/>
        <family val="2"/>
        <scheme val="minor"/>
      </rPr>
      <t xml:space="preserve">Negociação Coletiva em Números - Dados sobre contratação coletiva 2015-2020 </t>
    </r>
    <r>
      <rPr>
        <sz val="11"/>
        <color theme="1"/>
        <rFont val="Calibri"/>
        <family val="2"/>
        <scheme val="minor"/>
      </rPr>
      <t>apresenta uma panorâmica global sobre a contratação coletiva, em complemento do Relatório sobre a Evolução da Negociação Coletiva publicado anualmente pelo Centro de relações Laborais (CRL).</t>
    </r>
  </si>
  <si>
    <r>
      <t>2.</t>
    </r>
    <r>
      <rPr>
        <sz val="7"/>
        <color theme="1"/>
        <rFont val="Times New Roman"/>
        <family val="1"/>
      </rPr>
      <t xml:space="preserve">    </t>
    </r>
    <r>
      <rPr>
        <sz val="11"/>
        <color theme="1"/>
        <rFont val="Calibri"/>
        <family val="2"/>
        <scheme val="minor"/>
      </rPr>
      <t>O objeto de análise incide sobre a contratação coletiva publicada anualmente, no período de 2015 a 2020, obedecendo a uma matriz exclusivamente quantitativa, que beneficia do repositório de informação sobre a evolução da contratação coletiva que se foi consolidando nos relatórios anuais do CRL, a partir de 2015.</t>
    </r>
  </si>
  <si>
    <r>
      <t>3.</t>
    </r>
    <r>
      <rPr>
        <sz val="7"/>
        <color theme="1"/>
        <rFont val="Times New Roman"/>
        <family val="1"/>
      </rPr>
      <t xml:space="preserve">    </t>
    </r>
    <r>
      <rPr>
        <sz val="11"/>
        <color theme="1"/>
        <rFont val="Calibri"/>
        <family val="2"/>
        <scheme val="minor"/>
      </rPr>
      <t xml:space="preserve">A </t>
    </r>
    <r>
      <rPr>
        <i/>
        <u/>
        <sz val="11"/>
        <color theme="1"/>
        <rFont val="Calibri"/>
        <family val="2"/>
        <scheme val="minor"/>
      </rPr>
      <t>Negociação Coletiva em Números - Dados sobre contratação coletiva 2015-2020</t>
    </r>
    <r>
      <rPr>
        <sz val="11"/>
        <color theme="1"/>
        <rFont val="Calibri"/>
        <family val="2"/>
        <scheme val="minor"/>
      </rPr>
      <t>, preserva, deste modo, a metodologia e os critérios dos mencionados relatórios, o que permite acompanhar a dinâmica da negociação coletiva ocorrida em cada ano, assim como as tendências da negociação ao longo dos últimos seis anos. Para esta homogeneidade de critérios concorrem três pontos essenciais:</t>
    </r>
  </si>
  <si>
    <r>
      <t>3.1.</t>
    </r>
    <r>
      <rPr>
        <sz val="7"/>
        <color theme="1"/>
        <rFont val="Times New Roman"/>
        <family val="1"/>
      </rPr>
      <t xml:space="preserve">    </t>
    </r>
    <r>
      <rPr>
        <sz val="11"/>
        <color theme="1"/>
        <rFont val="Calibri"/>
        <family val="2"/>
        <scheme val="minor"/>
      </rPr>
      <t>Os apuramentos anuais correspondem ao universo da negociação coletiva publicada em cada ano, e centram-se, tão somente, nos conteúdos negociados e publicados em convenções naquele ano, nos subtipos: primeiras convenções, revisões globais e revisões parciais.</t>
    </r>
  </si>
  <si>
    <r>
      <t>3.3.</t>
    </r>
    <r>
      <rPr>
        <sz val="7"/>
        <color theme="1"/>
        <rFont val="Times New Roman"/>
        <family val="1"/>
      </rPr>
      <t xml:space="preserve">    </t>
    </r>
    <r>
      <rPr>
        <sz val="11"/>
        <color theme="1"/>
        <rFont val="Calibri"/>
        <family val="2"/>
        <scheme val="minor"/>
      </rPr>
      <t>Também não são consideradas as publicações que correspondem à integração em níveis de qualificação, porque não têm efeitos normativos nas relações de trabalho. Eles visam, apenas, permitir a comparação das remunerações dos vários níveis profissionais, em termos estatísticos.</t>
    </r>
  </si>
  <si>
    <r>
      <t>(I)</t>
    </r>
    <r>
      <rPr>
        <sz val="7"/>
        <color theme="1"/>
        <rFont val="Times New Roman"/>
        <family val="1"/>
      </rPr>
      <t xml:space="preserve">      </t>
    </r>
    <r>
      <rPr>
        <sz val="11"/>
        <color theme="1"/>
        <rFont val="Calibri"/>
        <family val="2"/>
        <scheme val="minor"/>
      </rPr>
      <t>Negociação coletiva em números, série "2005-2020", que corresponde ao capítulo 3 do relatório anual.</t>
    </r>
  </si>
  <si>
    <r>
      <t>(II)</t>
    </r>
    <r>
      <rPr>
        <sz val="7"/>
        <color theme="1"/>
        <rFont val="Times New Roman"/>
        <family val="1"/>
      </rPr>
      <t xml:space="preserve">    </t>
    </r>
    <r>
      <rPr>
        <sz val="11"/>
        <color theme="1"/>
        <rFont val="Calibri"/>
        <family val="2"/>
        <scheme val="minor"/>
      </rPr>
      <t>Negociação coletiva em números, anual e comparação com o ano anterior, que corresponde ao capítulo 4 do relatório anual.</t>
    </r>
  </si>
  <si>
    <r>
      <t>(III)</t>
    </r>
    <r>
      <rPr>
        <sz val="7"/>
        <color theme="1"/>
        <rFont val="Times New Roman"/>
        <family val="1"/>
      </rPr>
      <t xml:space="preserve">  </t>
    </r>
    <r>
      <rPr>
        <sz val="11"/>
        <color theme="1"/>
        <rFont val="Calibri"/>
        <family val="2"/>
        <scheme val="minor"/>
      </rPr>
      <t>Dados sobre contratação coletiva 2015-2020, que aqui se presenta.</t>
    </r>
  </si>
  <si>
    <t>Refira-se também que os dois primeiros, (I) e (II), são divulgados no site do CRL, desde 2017.</t>
  </si>
  <si>
    <r>
      <t>4.</t>
    </r>
    <r>
      <rPr>
        <sz val="7"/>
        <color theme="1"/>
        <rFont val="Times New Roman"/>
        <family val="1"/>
      </rPr>
      <t xml:space="preserve">    </t>
    </r>
    <r>
      <rPr>
        <sz val="11"/>
        <color theme="1"/>
        <rFont val="Calibri"/>
        <family val="2"/>
        <scheme val="minor"/>
      </rPr>
      <t>Cabe recordar que a publicação "Negociação Coletiva em Números" decorre do artigo 3.º, n.º 1, alínea f) e g), do DL n.º 189/2012, de 22 de agosto e que faz parte de uma série constituída por três fascículos, a atualizar anualmente, segundo a mesma estrutura:</t>
    </r>
  </si>
  <si>
    <r>
      <t>-</t>
    </r>
    <r>
      <rPr>
        <sz val="7"/>
        <color theme="1"/>
        <rFont val="Times New Roman"/>
        <family val="1"/>
      </rPr>
      <t xml:space="preserve">        </t>
    </r>
    <r>
      <rPr>
        <sz val="11"/>
        <color theme="1"/>
        <rFont val="Calibri"/>
        <family val="2"/>
        <scheme val="minor"/>
      </rPr>
      <t>Parte I -  com uma panorâmica geral da negociação coletiva em termos quantitativos, incluindo: o universo de IRCT publicados anualmente entre 2015 e 2020, nas suas diversas modalidades; o número de trabalhadores abrangidos por convenções coletivas, anualmente, bem como a evolução média e máxima dos salários convencionados durante o mesmo período.</t>
    </r>
  </si>
  <si>
    <r>
      <t>-</t>
    </r>
    <r>
      <rPr>
        <sz val="7"/>
        <color theme="1"/>
        <rFont val="Times New Roman"/>
        <family val="1"/>
      </rPr>
      <t xml:space="preserve">        </t>
    </r>
    <r>
      <rPr>
        <sz val="11"/>
        <color theme="1"/>
        <rFont val="Calibri"/>
        <family val="2"/>
        <scheme val="minor"/>
      </rPr>
      <t xml:space="preserve">Parte II – dedicada ao tratamento dos conteúdos das convenções coletivas, isto é a sua dimensão qualitativa. Para além do mapeamento geral dos temas tratados em convenção coletiva, a informação surge agrupada em dez tópicos, que correspondem, </t>
    </r>
    <r>
      <rPr>
        <i/>
        <sz val="11"/>
        <color theme="1"/>
        <rFont val="Calibri"/>
        <family val="2"/>
        <scheme val="minor"/>
      </rPr>
      <t>grosso modo</t>
    </r>
    <r>
      <rPr>
        <sz val="11"/>
        <color theme="1"/>
        <rFont val="Calibri"/>
        <family val="2"/>
        <scheme val="minor"/>
      </rPr>
      <t>, às principais matérias versadas nos textos convencionais:</t>
    </r>
  </si>
  <si>
    <t>2.1 - Conteúdos negociados</t>
  </si>
  <si>
    <t>2.2 - Aplicação das convenções</t>
  </si>
  <si>
    <t>2.3 - Tempo de trabalho</t>
  </si>
  <si>
    <t>2.4 - Promoção das qualificações dos trabalhadores</t>
  </si>
  <si>
    <t xml:space="preserve">2.5 - Atividade sindical </t>
  </si>
  <si>
    <t>2.10 - Prestações previdenciais e benefícios sociais.</t>
  </si>
  <si>
    <r>
      <t>5.</t>
    </r>
    <r>
      <rPr>
        <sz val="7"/>
        <color theme="1"/>
        <rFont val="Times New Roman"/>
        <family val="1"/>
      </rPr>
      <t xml:space="preserve">    </t>
    </r>
    <r>
      <rPr>
        <sz val="11"/>
        <color theme="1"/>
        <rFont val="Calibri"/>
        <family val="2"/>
        <scheme val="minor"/>
      </rPr>
      <t xml:space="preserve">O fascículo (III) "Dados sobre contratação coletiva 2015-2020”, que aqui se apresenta, integra duas partes:  </t>
    </r>
  </si>
  <si>
    <t xml:space="preserve">6.   Neste trabalho coexistem duas dimensões de análise. A recolha de informação anual assenta numa análise estática, porque reportada a um determinado ano, mas que se contextualiza num período de seis anos. Constitui, nesta medida, um retrato que se insere num ciclo temporal, proporcionando, na leitura cruzada dos mesmos tópicos entre 2015-2020, uma perspetiva da dinâmica da contratação coletiva.  </t>
  </si>
  <si>
    <r>
      <t>7.</t>
    </r>
    <r>
      <rPr>
        <sz val="7"/>
        <color theme="1"/>
        <rFont val="Times New Roman"/>
        <family val="1"/>
      </rPr>
      <t xml:space="preserve">    </t>
    </r>
    <r>
      <rPr>
        <sz val="11"/>
        <color theme="1"/>
        <rFont val="Calibri"/>
        <family val="2"/>
        <scheme val="minor"/>
      </rPr>
      <t>Para garantir este desiderato, e sempre que possível,  a análise sobre o conteúdo de cada tópico apresenta-se desagregado segundo três parâmetros:  o nível de negociação, setorial ou  de empresa, repartido por  contrato coletivo, acordo coletivo ou  acordo de empresa; a repartição tipológica por subtipo, em primeira convenção,  revisão parcial ou revisão global;  e em função  do nível de renovação de conteúdos negociados em cada ano, contabilizando o total de conteúdos novos, conteúdos alterados  e a simples reprodução dos conteúdos  publicados em anos anteriores. Em todas as situações constam os apuramentos totais por tema e o seu peso relativo no universo de convenções do ano correspondente.</t>
    </r>
  </si>
  <si>
    <r>
      <t>8.</t>
    </r>
    <r>
      <rPr>
        <sz val="7"/>
        <color theme="1"/>
        <rFont val="Times New Roman"/>
        <family val="1"/>
      </rPr>
      <t xml:space="preserve">    </t>
    </r>
    <r>
      <rPr>
        <sz val="11"/>
        <color theme="1"/>
        <rFont val="Calibri"/>
        <family val="2"/>
        <scheme val="minor"/>
      </rPr>
      <t>Por último, e no que toca à recolha de dados, ela foi feita a partir das fontes utilizadas nos Relatórios sobre a Evolução da Negociação Coletiva publicados anualmente pelo CRL: o Boletim do Trabalho e Emprego; Diário da República Eletrónico; o Relatório sobre regulamentação coletiva de trabalho publicada nos anos de 2015 a 2020, da Direção-Geral do Emprego e das Relações de Trabalho.</t>
    </r>
  </si>
  <si>
    <r>
      <t>9.</t>
    </r>
    <r>
      <rPr>
        <sz val="7"/>
        <color theme="1"/>
        <rFont val="Times New Roman"/>
        <family val="1"/>
      </rPr>
      <t xml:space="preserve">    </t>
    </r>
    <r>
      <rPr>
        <sz val="11"/>
        <color theme="1"/>
        <rFont val="Calibri"/>
        <family val="2"/>
        <scheme val="minor"/>
      </rPr>
      <t>Esta publicação é prefaciada pelas cinco individualidades que presidiram ao Centro de Relações Laborais durante os seis anos analisados: 2015 a 2021.</t>
    </r>
  </si>
  <si>
    <r>
      <t xml:space="preserve">3.2.    Nas revisões parciais </t>
    </r>
    <r>
      <rPr>
        <sz val="8"/>
        <color theme="1"/>
        <rFont val="Calibri"/>
        <family val="2"/>
        <scheme val="minor"/>
      </rPr>
      <t>[</t>
    </r>
    <r>
      <rPr>
        <b/>
        <sz val="8"/>
        <color theme="1"/>
        <rFont val="Calibri"/>
        <family val="2"/>
        <scheme val="minor"/>
      </rPr>
      <t>1</t>
    </r>
    <r>
      <rPr>
        <sz val="8"/>
        <color theme="1"/>
        <rFont val="Calibri"/>
        <family val="2"/>
        <scheme val="minor"/>
      </rPr>
      <t>]</t>
    </r>
    <r>
      <rPr>
        <sz val="11"/>
        <color theme="1"/>
        <rFont val="Calibri"/>
        <family val="2"/>
        <scheme val="minor"/>
      </rPr>
      <t xml:space="preserve">,  incluindo nas convenções designadas “textos consolidados”, por força do art. 494.º, n.º 2, do CT (isto é, alteração/texto consolidado ou alteração e texto consolidado), o perímetro de análise reconduz-se aos conteúdos publicados no ano em referência,  e não ao texto da convenção na sua globalidade, dado que este  corresponde ao resultado de processos de negociação concluídos em anos anteriores.  </t>
    </r>
  </si>
  <si>
    <r>
      <t>[</t>
    </r>
    <r>
      <rPr>
        <b/>
        <vertAlign val="superscript"/>
        <sz val="9"/>
        <color theme="1"/>
        <rFont val="Calibri"/>
        <family val="2"/>
        <scheme val="minor"/>
      </rPr>
      <t>1</t>
    </r>
    <r>
      <rPr>
        <vertAlign val="superscript"/>
        <sz val="9"/>
        <color theme="1"/>
        <rFont val="Calibri"/>
        <family val="2"/>
        <scheme val="minor"/>
      </rPr>
      <t>]</t>
    </r>
    <r>
      <rPr>
        <sz val="9"/>
        <color theme="1"/>
        <rFont val="Calibri"/>
        <family val="2"/>
        <scheme val="minor"/>
      </rPr>
      <t xml:space="preserve"> Existem nove modalidades de revisão parcial: Alteração; Alteração/texto consolidado; Alteração e texto consolidado; Alteração salarial; Alteração salarial e texto consolidado; Alteração salarial/texto consolidado; Alteração salarial e outras; Alteração salarial e outras / texto consolidado; Alteração salarial e outras e texto consolidado</t>
    </r>
    <r>
      <rPr>
        <sz val="11"/>
        <color theme="1"/>
        <rFont val="Calibri"/>
        <family val="2"/>
        <scheme val="minor"/>
      </rPr>
      <t xml:space="preserve">.                                                                                                                                                                                                                                                            </t>
    </r>
  </si>
  <si>
    <t>GLOSSÁRIO</t>
  </si>
  <si>
    <r>
      <t>1ª convenção</t>
    </r>
    <r>
      <rPr>
        <sz val="11"/>
        <color theme="1"/>
        <rFont val="Calibri"/>
        <family val="2"/>
        <scheme val="minor"/>
      </rPr>
      <t xml:space="preserve"> - convenção nova, não se traduzindo em revisão global ou parcial de convenção anterior.</t>
    </r>
  </si>
  <si>
    <r>
      <t>Acordo coletivo</t>
    </r>
    <r>
      <rPr>
        <sz val="11"/>
        <color theme="1"/>
        <rFont val="Calibri"/>
        <family val="2"/>
        <scheme val="minor"/>
      </rPr>
      <t xml:space="preserve"> - a convenção celebrada entre associação sindical e uma pluralidade de empregadores para diferentes empresas – artigo 2.º do CT.</t>
    </r>
  </si>
  <si>
    <r>
      <t>Acordo de adesão</t>
    </r>
    <r>
      <rPr>
        <sz val="11"/>
        <color theme="1"/>
        <rFont val="Calibri"/>
        <family val="2"/>
        <scheme val="minor"/>
      </rPr>
      <t xml:space="preserve"> - acordo entre uma associação sindical, uma associação de empregadores ou um empregador e aquela ou aquelas que se lhe contraporiam na negociação da convenção, se nela tivesse participado, com o objetivo da aplicação dessa convenção aos respetivos membros ou na respetiva empresa – artigo 504.º do CT.</t>
    </r>
  </si>
  <si>
    <r>
      <t>Acordo de empresa</t>
    </r>
    <r>
      <rPr>
        <sz val="11"/>
        <color theme="1"/>
        <rFont val="Calibri"/>
        <family val="2"/>
        <scheme val="minor"/>
      </rPr>
      <t xml:space="preserve"> - a convenção celebrada entre associação sindical e um empregador para uma empresa ou estabelecimento – artigo 2.º do CT.</t>
    </r>
  </si>
  <si>
    <r>
      <t>Adaptabilidade</t>
    </r>
    <r>
      <rPr>
        <sz val="11"/>
        <color theme="1"/>
        <rFont val="Calibri"/>
        <family val="2"/>
        <scheme val="minor"/>
      </rPr>
      <t xml:space="preserve"> - o regime de adaptabilidade pressupõe a existência de vários horários de trabalho aplicáveis aos mesmos trabalhadores, com diferentes períodos de duração do trabalho diário e semanal, os quais se articulam de modo a que, dentro de certo período de referência, seja assegurado o cumprimento do período normal de trabalho, definido em termos médios. Por conseguinte, neste regime, o trabalho com duração superior ao período normal de trabalho, diário ou semanal, que seja executado dentro do horário estabelecido não é considerado trabalho suplementar – artigos 204.º a 207.ª do CT.</t>
    </r>
  </si>
  <si>
    <r>
      <t>Assédio moral</t>
    </r>
    <r>
      <rPr>
        <sz val="11"/>
        <color theme="1"/>
        <rFont val="Calibri"/>
        <family val="2"/>
        <scheme val="minor"/>
      </rPr>
      <t xml:space="preserve"> - o comportamento indesejado, nomeadamente o baseado em fator de discriminação, praticado aquando do acesso ao emprego ou no próprio emprego, trabalho ou formação profissional, com o objetivo ou o efeito de perturbar ou constranger a pessoa, afetar a sua dignidade, ou de lhe criar um ambiente intimidativo, hostil, degradante, humilhante ou desestabilizador - artigo 29.º do CT. </t>
    </r>
  </si>
  <si>
    <r>
      <t xml:space="preserve"> Aplicação de convenção- </t>
    </r>
    <r>
      <rPr>
        <sz val="11"/>
        <color theme="1"/>
        <rFont val="Calibri"/>
        <family val="2"/>
        <scheme val="minor"/>
      </rPr>
      <t>respeita ao conjunto de clausulas de uma convenção que definem o seu âmbito pessoal ou subjetivo, setorial e geográfico, bem como o âmbito temporal de aplicação, analisando as regras relativas à eficácia e vigência da convenção. Determina a quem se aplica uma convenção ou os seus destinatários (art.492.º, nº1, e 496.º, CT) e escolha de convenção por trabalhadores não filiados (art.497.ºCT); qual o seu perímetro territorial; qual o período de duração da convenção, o que envolve o período de eficácia de uma convenção e o período da sua vigência, incluindo as clausulas sobre a sobrevigência (ver arts. 499º-501º do CT).</t>
    </r>
  </si>
  <si>
    <r>
      <t>Banco de horas</t>
    </r>
    <r>
      <rPr>
        <sz val="11"/>
        <color theme="1"/>
        <rFont val="Calibri"/>
        <family val="2"/>
        <scheme val="minor"/>
      </rPr>
      <t xml:space="preserve"> - regime em que é permitido que sejam prestadas algumas horas de trabalho além das cobertas pelo horário, sem que esse trabalho seja qualificado como trabalho suplementar. As horas em acréscimo são compensadas em tempo ou em dinheiro, mediante a redução do tempo de trabalho executado noutros dias, o aumento de dias de férias ou a atribuição de acréscimos retributivos, bem como através da conjugação das várias alternativas – artigos 208.º a 208.º-B do CT.</t>
    </r>
  </si>
  <si>
    <r>
      <t>Contrato coletivo</t>
    </r>
    <r>
      <rPr>
        <sz val="11"/>
        <color theme="1"/>
        <rFont val="Calibri"/>
        <family val="2"/>
        <scheme val="minor"/>
      </rPr>
      <t xml:space="preserve"> - a convenção celebrada entre associação sindical e associação de empregadores – artigo 2.º do CT.</t>
    </r>
  </si>
  <si>
    <r>
      <t>Convenções coletivas (Subtipos)</t>
    </r>
    <r>
      <rPr>
        <sz val="11"/>
        <color theme="1"/>
        <rFont val="Calibri"/>
        <family val="2"/>
        <scheme val="minor"/>
      </rPr>
      <t xml:space="preserve"> - 1.ª convenção, revisão global e revisão parcial.</t>
    </r>
  </si>
  <si>
    <r>
      <t>Convenções coletivas (Tipos)</t>
    </r>
    <r>
      <rPr>
        <sz val="11"/>
        <color theme="1"/>
        <rFont val="Calibri"/>
        <family val="2"/>
        <scheme val="minor"/>
      </rPr>
      <t xml:space="preserve"> - contrato coletivo, acordo coletivo e acordo de empresa – artigo 2.º do CT.</t>
    </r>
  </si>
  <si>
    <r>
      <t>Convenções paralelas</t>
    </r>
    <r>
      <rPr>
        <sz val="11"/>
        <color theme="1"/>
        <rFont val="Calibri"/>
        <family val="2"/>
        <scheme val="minor"/>
      </rPr>
      <t xml:space="preserve"> - convenções cujo conteúdo é essencialmente idêntico, celebradas com as mesmas entidades do lado dos empregadores, para a mesma empresa ou sector de atividade e com o mesmo âmbito profissional, que apenas se diferenciam no âmbito pessoal, por serem celebradas por diferentes associações sindicais.</t>
    </r>
  </si>
  <si>
    <r>
      <t>Horário flexível</t>
    </r>
    <r>
      <rPr>
        <sz val="11"/>
        <color theme="1"/>
        <rFont val="Calibri"/>
        <family val="2"/>
        <scheme val="minor"/>
      </rPr>
      <t xml:space="preserve"> - aquele em que o trabalhador pode escolher, dentro de certos limites, as horas de início e termo do período normal de trabalho diário. Está previsto no CT no contexto da tutela da parentalidade (art. 56.º, do CT). As convenções coletivas regulam os esquemas de flexibilidade do horário de trabalho no interesse do trabalhador, de modo mais amplo.</t>
    </r>
  </si>
  <si>
    <r>
      <t>Instrumentos de regulamentação coletiva de trabalho (IRCT)</t>
    </r>
    <r>
      <rPr>
        <sz val="11"/>
        <color theme="1"/>
        <rFont val="Calibri"/>
        <family val="2"/>
        <scheme val="minor"/>
      </rPr>
      <t xml:space="preserve"> - são instrumentos de regulamentação coletiva de trabalho a convenção coletiva, o acordo de adesão, a decisão arbitral, a portaria de extensão e a portaria de condições de trabalho – artigo 2.º do CT.</t>
    </r>
  </si>
  <si>
    <r>
      <t>Instrumentos de regulamentação coletiva de trabalho não negociais</t>
    </r>
    <r>
      <rPr>
        <sz val="11"/>
        <color theme="1"/>
        <rFont val="Calibri"/>
        <family val="2"/>
        <scheme val="minor"/>
      </rPr>
      <t xml:space="preserve"> - são instrumentos de regulamentação coletiva de trabalho não negociais a portaria de extensão, a portaria de condições de trabalho e a decisão arbitral em processo de arbitragem obrigatória ou necessária – artigo 2.º do CT.</t>
    </r>
  </si>
  <si>
    <r>
      <t>Instrumentos de regulamentação coletiva de trabalho negociais</t>
    </r>
    <r>
      <rPr>
        <sz val="11"/>
        <color theme="1"/>
        <rFont val="Calibri"/>
        <family val="2"/>
        <scheme val="minor"/>
      </rPr>
      <t xml:space="preserve"> - são instrumentos de regulamentação coletiva de trabalho negociais a convenção coletiva, o acordo de adesão e a decisão arbitral em processo de arbitragem voluntária – artigo 2.º do CT.</t>
    </r>
  </si>
  <si>
    <r>
      <t>Isenção de horário de trabalho</t>
    </r>
    <r>
      <rPr>
        <sz val="11"/>
        <color theme="1"/>
        <rFont val="Calibri"/>
        <family val="2"/>
        <scheme val="minor"/>
      </rPr>
      <t xml:space="preserve"> - inexistência de pré-determinação das horas do início e do termo do período normal de trabalho diário, bem como dos intervalos de descanso. Pode revestir três modalidades: a) não sujeição aos limites máximos do período normal de trabalho; b) possibilidade de determinado aumento do período normal de trabalho, por dia ou por semana; c) observância do período normal de trabalho acordado – artigos 218.º e 219.º do CT. </t>
    </r>
  </si>
  <si>
    <r>
      <t>Portaria de condições de trabalho</t>
    </r>
    <r>
      <rPr>
        <sz val="11"/>
        <color theme="1"/>
        <rFont val="Calibri"/>
        <family val="2"/>
        <scheme val="minor"/>
      </rPr>
      <t xml:space="preserve"> - é o instrumento de regulamentação coletiva de trabalho não negocial em que o Ministro responsável pela área laboral, conjuntamente com o Ministro responsável pelo setor de atividade, define a regulamentação coletiva, quando não haja regulamentação coletiva de origem negocial, não exista associação sindical ou de empregadores e não seja possível a portaria de extensão – artigos 517.º e 518.ª do CT.</t>
    </r>
  </si>
  <si>
    <r>
      <t>Portaria de extensão</t>
    </r>
    <r>
      <rPr>
        <sz val="11"/>
        <color theme="1"/>
        <rFont val="Calibri"/>
        <family val="2"/>
        <scheme val="minor"/>
      </rPr>
      <t xml:space="preserve"> - é o instrumento de regulamentação coletiva de trabalho não negocial em que o Ministro responsável pela área laboral, isoladamente ou em conjunto com o Ministro responsável pelo setor de atividade, alarga o âmbito de aplicação de uma convenção coletiva ou decisão arbitral a empregadores e a trabalhadores inicialmente não abrangidos. A Portaria de extensão só pode ser admitida na falta de instrumento de regulamentação coletiva de trabalho negocial – artigos 514.º a 516.ª do CT.</t>
    </r>
  </si>
  <si>
    <r>
      <t>Prestações previdenciais e benefícios sociais</t>
    </r>
    <r>
      <rPr>
        <sz val="11"/>
        <color theme="1"/>
        <rFont val="Calibri"/>
        <family val="2"/>
        <scheme val="minor"/>
      </rPr>
      <t xml:space="preserve"> - corresponde à atribuição de prestações complementares das concedidas pelo regime geral da segurança social para proteção de eventualidades cobertas por este regime, como seja a doença, a velhice ou a invalidez, bem como de benefícios relacionados com a situação pessoal e familiar do trabalhador (ver Art.º 478º. nº 2, do CT).</t>
    </r>
  </si>
  <si>
    <r>
      <t>Prevenção ou disponibilidade</t>
    </r>
    <r>
      <rPr>
        <sz val="11"/>
        <color theme="1"/>
        <rFont val="Calibri"/>
        <family val="2"/>
        <scheme val="minor"/>
      </rPr>
      <t xml:space="preserve"> - o regime em que o trabalhador se obriga a permanecer disponível e contactável para, caso seja necessário e para tanto convocado, prestar trabalho fora do respetivo horário.</t>
    </r>
  </si>
  <si>
    <r>
      <t>Revisão global</t>
    </r>
    <r>
      <rPr>
        <sz val="11"/>
        <color theme="1"/>
        <rFont val="Calibri"/>
        <family val="2"/>
        <scheme val="minor"/>
      </rPr>
      <t xml:space="preserve"> - revisão geral de convenção anterior, acompanhada da publicação do novo texto integral.</t>
    </r>
  </si>
  <si>
    <r>
      <t>Revisão parcial</t>
    </r>
    <r>
      <rPr>
        <sz val="11"/>
        <color theme="1"/>
        <rFont val="Calibri"/>
        <family val="2"/>
        <scheme val="minor"/>
      </rPr>
      <t xml:space="preserve"> - revisão parcelar de convenção anterior, podendo ser ou não acompanhada da publicação do novo texto integral.</t>
    </r>
  </si>
  <si>
    <r>
      <t>Taxa de cobertura das convenções em vigor</t>
    </r>
    <r>
      <rPr>
        <sz val="11"/>
        <color theme="1"/>
        <rFont val="Calibri"/>
        <family val="2"/>
        <scheme val="minor"/>
      </rPr>
      <t xml:space="preserve"> – o número de trabalhadores por conta de outrem ao serviço (TCO) nos estabelecimentos abrangidos por convenções coletivas, por relação ao número de trabalhadores por conta de outrem, considerando o universo de respostas aos Quadros de Pessoal (Continente) (fonte: GEP/MTSSS).  </t>
    </r>
  </si>
  <si>
    <r>
      <t>Taxa de cobertura das convenções publicadas</t>
    </r>
    <r>
      <rPr>
        <sz val="11"/>
        <color theme="1"/>
        <rFont val="Calibri"/>
        <family val="2"/>
        <scheme val="minor"/>
      </rPr>
      <t xml:space="preserve"> - o número de trabalhadores potencialmente abrangidos por convenções coletivas (CC, AC ou AE) publicadas anualmente (cálculo DGERT, Relatório sobre regulamentação coletiva de trabalho publicado no ano, http://www.dgert.gov.pt) por relação ao número de trabalhadores por conta de outrem (Continente – Quadros de Pessoal)</t>
    </r>
  </si>
  <si>
    <r>
      <t>Teletrabalho</t>
    </r>
    <r>
      <rPr>
        <sz val="11"/>
        <color theme="1"/>
        <rFont val="Calibri"/>
        <family val="2"/>
        <scheme val="minor"/>
      </rPr>
      <t xml:space="preserve"> - a prestação laboral realizada com subordinação jurídica, habitualmente fora da empresa e através do recurso a tecnologias de informação e de comunicação – artigo 165.º do CT.</t>
    </r>
  </si>
  <si>
    <r>
      <t>Trabalho suplementar</t>
    </r>
    <r>
      <rPr>
        <sz val="11"/>
        <color theme="1"/>
        <rFont val="Calibri"/>
        <family val="2"/>
        <scheme val="minor"/>
      </rPr>
      <t xml:space="preserve"> - o trabalho prestado fora do horário de trabalho – artigo 226.º do CT.</t>
    </r>
  </si>
  <si>
    <r>
      <t>Variação salarial nominal média intertabelas anualizada</t>
    </r>
    <r>
      <rPr>
        <sz val="11"/>
        <color theme="1"/>
        <rFont val="Calibri"/>
        <family val="2"/>
        <scheme val="minor"/>
      </rPr>
      <t xml:space="preserve"> - para cada IRCT é calculado o aumento percentual médio entre a tabela salarial vigente e a anterior, ponderado com a distribuição de trabalhadores por categorias profissionais, tendo como fonte os Quadros de Pessoal/Relatório Único e informação diretamente fornecida pelas empresas quando se trata de acordo de empresa e de acordo coletivo; as variações médias por atividades e para o total são calculadas a partir destes aumentos salariais ponderados com o número de trabalhadores abrangidos por cada um dos IRCT. Sempre que as novas tabelas salariais substituam outras com eficácia superior a doze meses, procede-se à anualização dos respetivos aumentos (fonte DGERT/MTSSS).</t>
    </r>
  </si>
  <si>
    <r>
      <t>Variação salarial real média intertabelas anualizada</t>
    </r>
    <r>
      <rPr>
        <sz val="11"/>
        <color theme="1"/>
        <rFont val="Calibri"/>
        <family val="2"/>
        <scheme val="minor"/>
      </rPr>
      <t xml:space="preserve"> - A variação média intertabelas deflacionada com os acréscimos médios do índice de preços no consumidor nacional com habitação (IPC), medidos entre as datas do início de produção de efeitos das tabelas publicadas e das tabelas anteriores. Relativamente a cada IRCT a evolução do IPC é calculada pelo quociente das médias simples dos índices dos doze meses anteriores às datas de início de eficácia das tabelas anteriores e das tabelas vigentes. Os valores apresentados correspondem à média das variações relativas aos vários IRCT ponderadas com o número de trabalhadores de cada um deles (fonte: DGERT/MTSSS). </t>
    </r>
  </si>
  <si>
    <r>
      <rPr>
        <b/>
        <sz val="11"/>
        <color theme="1"/>
        <rFont val="Calibri"/>
        <family val="2"/>
        <scheme val="minor"/>
      </rPr>
      <t>Período normal de trabalho (PNT)</t>
    </r>
    <r>
      <rPr>
        <sz val="11"/>
        <color theme="1"/>
        <rFont val="Calibri"/>
        <family val="2"/>
        <scheme val="minor"/>
      </rPr>
      <t xml:space="preserve"> - o tempo de trabalho que o trabalhador se obriga a prestar, medido em número de horas por dia e por semana – artigo 198.º do CT.</t>
    </r>
  </si>
  <si>
    <t>FICHA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</si>
</sst>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0.00\ &quot;€&quot;;[Red]\-#,##0.00\ &quot;€&quot;"/>
    <numFmt numFmtId="43" formatCode="_-* #,##0.00_-;\-* #,##0.00_-;_-* &quot;-&quot;??_-;_-@_-"/>
    <numFmt numFmtId="164" formatCode="_-* #,##0.00\ [$€]_-;\-* #,##0.00\ [$€]_-;_-* &quot;-&quot;??\ [$€]_-;_-@_-"/>
    <numFmt numFmtId="165" formatCode="0.0%"/>
    <numFmt numFmtId="166" formatCode="0.00000000000"/>
    <numFmt numFmtId="167" formatCode="_-* #,##0_-;\-* #,##0_-;_-* &quot;-&quot;??_-;_-@_-"/>
  </numFmts>
  <fonts count="88" x14ac:knownFonts="1">
    <font>
      <sz val="11"/>
      <color theme="1"/>
      <name val="Calibri"/>
      <family val="2"/>
      <scheme val="minor"/>
    </font>
    <font>
      <sz val="9"/>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
      <b/>
      <sz val="14"/>
      <color theme="1"/>
      <name val="Calibri"/>
      <family val="2"/>
      <scheme val="minor"/>
    </font>
    <font>
      <sz val="11"/>
      <color theme="1"/>
      <name val="Calibri"/>
      <family val="2"/>
      <scheme val="minor"/>
    </font>
    <font>
      <sz val="10"/>
      <name val="Arial"/>
      <family val="2"/>
    </font>
    <font>
      <i/>
      <sz val="10"/>
      <color theme="1"/>
      <name val="Calibri"/>
      <family val="2"/>
      <scheme val="minor"/>
    </font>
    <font>
      <sz val="11"/>
      <color theme="1"/>
      <name val="Arial"/>
      <family val="2"/>
    </font>
    <font>
      <sz val="9"/>
      <color theme="1"/>
      <name val="Arial"/>
      <family val="2"/>
    </font>
    <font>
      <sz val="12"/>
      <color theme="1"/>
      <name val="Calibri"/>
      <family val="2"/>
      <scheme val="minor"/>
    </font>
    <font>
      <b/>
      <sz val="12"/>
      <color rgb="FF00000A"/>
      <name val="Calibri"/>
      <family val="2"/>
      <scheme val="minor"/>
    </font>
    <font>
      <sz val="11"/>
      <color theme="1"/>
      <name val="Calibri"/>
      <family val="2"/>
    </font>
    <font>
      <sz val="10"/>
      <color theme="1"/>
      <name val="Calibri"/>
      <family val="2"/>
    </font>
    <font>
      <sz val="10"/>
      <color theme="1"/>
      <name val="Arial"/>
      <family val="2"/>
    </font>
    <font>
      <b/>
      <sz val="12"/>
      <name val="Calibri"/>
      <family val="2"/>
      <scheme val="minor"/>
    </font>
    <font>
      <sz val="8"/>
      <color theme="1"/>
      <name val="Calibri"/>
      <family val="2"/>
      <scheme val="minor"/>
    </font>
    <font>
      <i/>
      <sz val="11"/>
      <color theme="1"/>
      <name val="Calibri"/>
      <family val="2"/>
      <scheme val="minor"/>
    </font>
    <font>
      <b/>
      <i/>
      <sz val="11"/>
      <color theme="1"/>
      <name val="Calibri"/>
      <family val="2"/>
      <scheme val="minor"/>
    </font>
    <font>
      <sz val="12"/>
      <color theme="1"/>
      <name val="Calibri"/>
      <family val="2"/>
    </font>
    <font>
      <b/>
      <sz val="10"/>
      <color theme="1"/>
      <name val="Calibri"/>
      <family val="2"/>
      <scheme val="minor"/>
    </font>
    <font>
      <b/>
      <sz val="10"/>
      <color theme="1"/>
      <name val="Calibri"/>
      <family val="2"/>
    </font>
    <font>
      <sz val="8"/>
      <color theme="1"/>
      <name val="Arial"/>
      <family val="2"/>
    </font>
    <font>
      <sz val="11"/>
      <name val="Calibri"/>
      <family val="2"/>
      <scheme val="minor"/>
    </font>
    <font>
      <i/>
      <sz val="12"/>
      <color theme="1"/>
      <name val="Calibri"/>
      <family val="2"/>
      <scheme val="minor"/>
    </font>
    <font>
      <b/>
      <sz val="8"/>
      <color theme="1"/>
      <name val="Calibri"/>
      <family val="2"/>
      <scheme val="minor"/>
    </font>
    <font>
      <sz val="10"/>
      <name val="Calibri"/>
      <family val="2"/>
      <scheme val="minor"/>
    </font>
    <font>
      <sz val="9"/>
      <name val="Calibri"/>
      <family val="2"/>
      <scheme val="minor"/>
    </font>
    <font>
      <i/>
      <sz val="10"/>
      <name val="Calibri"/>
      <family val="2"/>
      <scheme val="minor"/>
    </font>
    <font>
      <sz val="8"/>
      <name val="Calibri"/>
      <family val="2"/>
      <scheme val="minor"/>
    </font>
    <font>
      <b/>
      <i/>
      <sz val="12"/>
      <color theme="1"/>
      <name val="Calibri"/>
      <family val="2"/>
      <scheme val="minor"/>
    </font>
    <font>
      <b/>
      <i/>
      <sz val="10"/>
      <name val="Calibri"/>
      <family val="2"/>
      <scheme val="minor"/>
    </font>
    <font>
      <sz val="11"/>
      <color rgb="FF0070C0"/>
      <name val="Calibri"/>
      <family val="2"/>
      <scheme val="minor"/>
    </font>
    <font>
      <b/>
      <sz val="16"/>
      <color theme="0"/>
      <name val="Calibri"/>
      <family val="2"/>
      <scheme val="minor"/>
    </font>
    <font>
      <b/>
      <sz val="14"/>
      <name val="Calibri"/>
      <family val="2"/>
      <scheme val="minor"/>
    </font>
    <font>
      <u/>
      <sz val="11"/>
      <color theme="10"/>
      <name val="Calibri"/>
      <family val="2"/>
      <scheme val="minor"/>
    </font>
    <font>
      <sz val="11"/>
      <color rgb="FF0070C0"/>
      <name val="Arial"/>
      <family val="2"/>
    </font>
    <font>
      <sz val="12"/>
      <name val="Calibri"/>
      <family val="2"/>
    </font>
    <font>
      <b/>
      <sz val="11"/>
      <color theme="1"/>
      <name val="Arial"/>
      <family val="2"/>
    </font>
    <font>
      <b/>
      <sz val="11"/>
      <color rgb="FF000000"/>
      <name val="Calibri"/>
      <family val="2"/>
    </font>
    <font>
      <vertAlign val="superscript"/>
      <sz val="11"/>
      <color theme="1"/>
      <name val="Calibri"/>
      <family val="2"/>
      <scheme val="minor"/>
    </font>
    <font>
      <sz val="11"/>
      <color rgb="FFFF0000"/>
      <name val="Calibri"/>
      <family val="2"/>
      <scheme val="minor"/>
    </font>
    <font>
      <sz val="11"/>
      <color rgb="FF000000"/>
      <name val="Calibri"/>
      <family val="2"/>
      <charset val="1"/>
    </font>
    <font>
      <b/>
      <sz val="12"/>
      <name val="Calibri"/>
      <family val="2"/>
    </font>
    <font>
      <b/>
      <sz val="11"/>
      <name val="Calibri"/>
      <family val="2"/>
    </font>
    <font>
      <sz val="12"/>
      <name val="Calibri"/>
      <family val="2"/>
      <scheme val="minor"/>
    </font>
    <font>
      <sz val="11"/>
      <color rgb="FF00B050"/>
      <name val="Calibri"/>
      <family val="2"/>
      <scheme val="minor"/>
    </font>
    <font>
      <sz val="11"/>
      <color rgb="FF00B050"/>
      <name val="Arial"/>
      <family val="2"/>
    </font>
    <font>
      <b/>
      <sz val="11"/>
      <color theme="4" tint="-0.249977111117893"/>
      <name val="Calibri"/>
      <family val="2"/>
      <scheme val="minor"/>
    </font>
    <font>
      <b/>
      <sz val="12"/>
      <color theme="4" tint="-0.249977111117893"/>
      <name val="Calibri"/>
      <family val="2"/>
      <scheme val="minor"/>
    </font>
    <font>
      <b/>
      <sz val="11"/>
      <color rgb="FFC00000"/>
      <name val="Calibri"/>
      <family val="2"/>
      <scheme val="minor"/>
    </font>
    <font>
      <b/>
      <sz val="11"/>
      <color rgb="FFFF0000"/>
      <name val="Calibri"/>
      <family val="2"/>
      <scheme val="minor"/>
    </font>
    <font>
      <b/>
      <sz val="11"/>
      <color rgb="FF00B0F0"/>
      <name val="Calibri"/>
      <family val="2"/>
      <scheme val="minor"/>
    </font>
    <font>
      <b/>
      <sz val="8"/>
      <name val="Calibri"/>
      <family val="2"/>
      <scheme val="minor"/>
    </font>
    <font>
      <b/>
      <sz val="9"/>
      <color theme="1"/>
      <name val="Calibri"/>
      <family val="2"/>
      <scheme val="minor"/>
    </font>
    <font>
      <sz val="8"/>
      <color theme="0" tint="-0.34998626667073579"/>
      <name val="Calibri"/>
      <family val="2"/>
      <scheme val="minor"/>
    </font>
    <font>
      <sz val="8"/>
      <color rgb="FF1F497D"/>
      <name val="Calibri"/>
      <family val="2"/>
      <scheme val="minor"/>
    </font>
    <font>
      <b/>
      <sz val="10"/>
      <name val="Calibri"/>
      <family val="2"/>
      <scheme val="minor"/>
    </font>
    <font>
      <sz val="12"/>
      <color theme="0" tint="-0.14999847407452621"/>
      <name val="Calibri"/>
      <family val="2"/>
      <scheme val="minor"/>
    </font>
    <font>
      <b/>
      <sz val="11"/>
      <color rgb="FF00B050"/>
      <name val="Calibri"/>
      <family val="2"/>
      <scheme val="minor"/>
    </font>
    <font>
      <u/>
      <sz val="11"/>
      <color theme="1"/>
      <name val="Calibri"/>
      <family val="2"/>
      <scheme val="minor"/>
    </font>
    <font>
      <b/>
      <u/>
      <sz val="11"/>
      <color theme="1"/>
      <name val="Calibri"/>
      <family val="2"/>
      <scheme val="minor"/>
    </font>
    <font>
      <sz val="12"/>
      <color rgb="FF00000A"/>
      <name val="Calibri"/>
      <family val="2"/>
      <scheme val="minor"/>
    </font>
    <font>
      <sz val="11"/>
      <color rgb="FFFF0000"/>
      <name val="Arial"/>
      <family val="2"/>
    </font>
    <font>
      <b/>
      <i/>
      <sz val="12"/>
      <color rgb="FF4472C4"/>
      <name val="Calibri"/>
      <family val="2"/>
      <scheme val="minor"/>
    </font>
    <font>
      <b/>
      <i/>
      <sz val="14"/>
      <color rgb="FF4472C4"/>
      <name val="Calibri"/>
      <family val="2"/>
      <scheme val="minor"/>
    </font>
    <font>
      <b/>
      <sz val="11"/>
      <color rgb="FF4472C4"/>
      <name val="Calibri"/>
      <family val="2"/>
      <scheme val="minor"/>
    </font>
    <font>
      <sz val="10"/>
      <color rgb="FF4472C4"/>
      <name val="Symbol"/>
      <family val="1"/>
      <charset val="2"/>
    </font>
    <font>
      <sz val="7"/>
      <color rgb="FF4472C4"/>
      <name val="Times New Roman"/>
      <family val="1"/>
    </font>
    <font>
      <b/>
      <i/>
      <sz val="10"/>
      <color rgb="FF4472C4"/>
      <name val="Calibri"/>
      <family val="2"/>
      <scheme val="minor"/>
    </font>
    <font>
      <u/>
      <sz val="10"/>
      <color theme="1"/>
      <name val="Calibri"/>
      <family val="2"/>
      <scheme val="minor"/>
    </font>
    <font>
      <sz val="9"/>
      <color theme="1"/>
      <name val="Wingdings"/>
      <charset val="2"/>
    </font>
    <font>
      <sz val="7"/>
      <color theme="1"/>
      <name val="Times New Roman"/>
      <family val="1"/>
    </font>
    <font>
      <sz val="9"/>
      <color rgb="FF00000A"/>
      <name val="Wingdings"/>
      <charset val="2"/>
    </font>
    <font>
      <sz val="7"/>
      <color rgb="FF00000A"/>
      <name val="Times New Roman"/>
      <family val="1"/>
    </font>
    <font>
      <b/>
      <sz val="10"/>
      <color rgb="FF00000A"/>
      <name val="Calibri"/>
      <family val="2"/>
      <scheme val="minor"/>
    </font>
    <font>
      <sz val="10"/>
      <color rgb="FF00000A"/>
      <name val="Calibri"/>
      <family val="2"/>
      <scheme val="minor"/>
    </font>
    <font>
      <sz val="9"/>
      <color rgb="FF00000A"/>
      <name val="Calibri"/>
      <family val="2"/>
      <scheme val="minor"/>
    </font>
    <font>
      <sz val="10"/>
      <color theme="1"/>
      <name val="Wingdings"/>
      <charset val="2"/>
    </font>
    <font>
      <i/>
      <sz val="9"/>
      <color theme="1"/>
      <name val="Calibri"/>
      <family val="2"/>
      <scheme val="minor"/>
    </font>
    <font>
      <sz val="11"/>
      <color rgb="FF00000A"/>
      <name val="Calibri"/>
      <family val="2"/>
      <scheme val="minor"/>
    </font>
    <font>
      <i/>
      <u/>
      <sz val="11"/>
      <color theme="1"/>
      <name val="Calibri"/>
      <family val="2"/>
      <scheme val="minor"/>
    </font>
    <font>
      <vertAlign val="superscript"/>
      <sz val="9"/>
      <color theme="1"/>
      <name val="Calibri"/>
      <family val="2"/>
      <scheme val="minor"/>
    </font>
    <font>
      <sz val="11"/>
      <color theme="1"/>
      <name val="Symbol"/>
      <family val="1"/>
      <charset val="2"/>
    </font>
    <font>
      <b/>
      <vertAlign val="superscript"/>
      <sz val="9"/>
      <color theme="1"/>
      <name val="Calibri"/>
      <family val="2"/>
      <scheme val="minor"/>
    </font>
  </fonts>
  <fills count="2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rgb="FFFFFFFF"/>
        <bgColor indexed="64"/>
      </patternFill>
    </fill>
    <fill>
      <patternFill patternType="solid">
        <fgColor rgb="FFB9CDE5"/>
        <bgColor rgb="FFC0C0C0"/>
      </patternFill>
    </fill>
    <fill>
      <patternFill patternType="solid">
        <fgColor theme="4" tint="0.59999389629810485"/>
        <bgColor rgb="FFC0C0C0"/>
      </patternFill>
    </fill>
    <fill>
      <patternFill patternType="lightUp"/>
    </fill>
  </fills>
  <borders count="8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style="double">
        <color indexed="64"/>
      </left>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style="double">
        <color indexed="64"/>
      </bottom>
      <diagonal/>
    </border>
    <border>
      <left/>
      <right/>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bottom/>
      <diagonal/>
    </border>
    <border>
      <left style="thin">
        <color indexed="64"/>
      </left>
      <right style="thin">
        <color indexed="64"/>
      </right>
      <top/>
      <bottom style="double">
        <color indexed="64"/>
      </bottom>
      <diagonal/>
    </border>
    <border>
      <left style="double">
        <color indexed="64"/>
      </left>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double">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double">
        <color indexed="64"/>
      </bottom>
      <diagonal/>
    </border>
    <border>
      <left style="medium">
        <color indexed="64"/>
      </left>
      <right/>
      <top style="double">
        <color indexed="64"/>
      </top>
      <bottom style="thin">
        <color indexed="64"/>
      </bottom>
      <diagonal/>
    </border>
    <border>
      <left style="medium">
        <color indexed="64"/>
      </left>
      <right/>
      <top/>
      <bottom/>
      <diagonal/>
    </border>
    <border>
      <left/>
      <right style="medium">
        <color indexed="64"/>
      </right>
      <top style="thin">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right style="thin">
        <color indexed="64"/>
      </right>
      <top style="hair">
        <color indexed="64"/>
      </top>
      <bottom style="thin">
        <color indexed="64"/>
      </bottom>
      <diagonal/>
    </border>
  </borders>
  <cellStyleXfs count="57">
    <xf numFmtId="0" fontId="0" fillId="0" borderId="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164" fontId="9" fillId="0" borderId="0" applyFont="0" applyFill="0" applyBorder="0" applyAlignment="0" applyProtection="0"/>
    <xf numFmtId="0" fontId="9"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8" fillId="0" borderId="0"/>
    <xf numFmtId="0" fontId="9" fillId="0" borderId="0"/>
    <xf numFmtId="0" fontId="8" fillId="5" borderId="12" applyNumberFormat="0" applyFont="0" applyAlignment="0" applyProtection="0"/>
    <xf numFmtId="0" fontId="8" fillId="5" borderId="12" applyNumberFormat="0" applyFont="0" applyAlignment="0" applyProtection="0"/>
    <xf numFmtId="0" fontId="8" fillId="5" borderId="12" applyNumberFormat="0" applyFont="0" applyAlignment="0" applyProtection="0"/>
    <xf numFmtId="0" fontId="8" fillId="5" borderId="12" applyNumberFormat="0" applyFont="0" applyAlignment="0" applyProtection="0"/>
    <xf numFmtId="9" fontId="8" fillId="0" borderId="0" applyFont="0" applyFill="0" applyBorder="0" applyAlignment="0" applyProtection="0"/>
    <xf numFmtId="0" fontId="9" fillId="0" borderId="0"/>
    <xf numFmtId="0" fontId="38" fillId="0" borderId="0" applyNumberFormat="0" applyFill="0" applyBorder="0" applyAlignment="0" applyProtection="0"/>
    <xf numFmtId="0" fontId="45" fillId="0" borderId="0"/>
    <xf numFmtId="43" fontId="8" fillId="0" borderId="0" applyFont="0" applyFill="0" applyBorder="0" applyAlignment="0" applyProtection="0"/>
  </cellStyleXfs>
  <cellXfs count="842">
    <xf numFmtId="0" fontId="0" fillId="0" borderId="0" xfId="0"/>
    <xf numFmtId="0" fontId="1" fillId="0" borderId="0" xfId="0" applyFont="1"/>
    <xf numFmtId="0" fontId="1" fillId="0" borderId="0" xfId="0" applyFont="1" applyFill="1"/>
    <xf numFmtId="0" fontId="0" fillId="0" borderId="0" xfId="0" applyBorder="1"/>
    <xf numFmtId="0" fontId="0" fillId="0" borderId="0" xfId="0" applyFill="1"/>
    <xf numFmtId="0" fontId="0" fillId="0" borderId="0" xfId="0" applyBorder="1" applyAlignment="1"/>
    <xf numFmtId="0" fontId="11" fillId="0" borderId="0" xfId="0" applyFont="1"/>
    <xf numFmtId="0" fontId="11" fillId="0" borderId="0" xfId="0" applyFont="1" applyAlignment="1">
      <alignment wrapText="1"/>
    </xf>
    <xf numFmtId="0" fontId="12" fillId="0" borderId="0" xfId="0" applyFont="1"/>
    <xf numFmtId="0" fontId="0" fillId="3" borderId="0" xfId="0" applyFill="1"/>
    <xf numFmtId="0" fontId="11" fillId="0" borderId="0" xfId="0" applyFont="1" applyAlignment="1"/>
    <xf numFmtId="0" fontId="11" fillId="3" borderId="0" xfId="0" applyFont="1" applyFill="1"/>
    <xf numFmtId="0" fontId="14" fillId="0" borderId="0" xfId="0" applyFont="1"/>
    <xf numFmtId="0" fontId="4" fillId="4" borderId="3" xfId="0" applyFont="1" applyFill="1" applyBorder="1" applyAlignment="1">
      <alignment horizontal="center" vertical="center" wrapText="1"/>
    </xf>
    <xf numFmtId="0" fontId="13" fillId="0" borderId="3" xfId="0" applyFont="1" applyFill="1" applyBorder="1" applyAlignment="1">
      <alignment horizontal="center" vertical="center"/>
    </xf>
    <xf numFmtId="0" fontId="4" fillId="4" borderId="3"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0" xfId="0" applyFont="1" applyBorder="1" applyAlignment="1"/>
    <xf numFmtId="0" fontId="13" fillId="0" borderId="3" xfId="0" applyFont="1" applyFill="1" applyBorder="1" applyAlignment="1">
      <alignment horizontal="center" vertical="center" wrapText="1"/>
    </xf>
    <xf numFmtId="9" fontId="13" fillId="0" borderId="3" xfId="52" applyFont="1" applyFill="1" applyBorder="1" applyAlignment="1">
      <alignment horizontal="center" vertical="center"/>
    </xf>
    <xf numFmtId="0" fontId="1" fillId="0" borderId="8" xfId="0" applyFont="1" applyBorder="1"/>
    <xf numFmtId="0" fontId="6" fillId="0" borderId="0" xfId="0" applyFont="1" applyBorder="1" applyAlignment="1">
      <alignment vertical="center"/>
    </xf>
    <xf numFmtId="0" fontId="2" fillId="0" borderId="0" xfId="0" applyFont="1" applyAlignment="1"/>
    <xf numFmtId="0" fontId="16" fillId="0" borderId="0" xfId="0" applyNumberFormat="1" applyFont="1" applyFill="1" applyBorder="1" applyAlignment="1">
      <alignment horizontal="left" vertical="center"/>
    </xf>
    <xf numFmtId="0" fontId="11" fillId="0" borderId="0" xfId="0" applyFont="1"/>
    <xf numFmtId="0" fontId="1" fillId="0" borderId="0" xfId="0" applyFont="1" applyBorder="1" applyAlignment="1">
      <alignment vertical="center"/>
    </xf>
    <xf numFmtId="0" fontId="7" fillId="0" borderId="0" xfId="0" applyFont="1" applyAlignment="1">
      <alignment wrapText="1"/>
    </xf>
    <xf numFmtId="0" fontId="2" fillId="0" borderId="0" xfId="0" applyFont="1"/>
    <xf numFmtId="0" fontId="4" fillId="0" borderId="0" xfId="0" applyFont="1"/>
    <xf numFmtId="0" fontId="18" fillId="0" borderId="0" xfId="53" applyFont="1" applyFill="1" applyAlignment="1">
      <alignment vertical="center" wrapText="1"/>
    </xf>
    <xf numFmtId="0" fontId="3" fillId="0" borderId="0" xfId="0" applyFont="1"/>
    <xf numFmtId="0" fontId="4" fillId="4" borderId="16" xfId="0" applyFont="1" applyFill="1" applyBorder="1" applyAlignment="1">
      <alignment horizontal="center" vertical="center"/>
    </xf>
    <xf numFmtId="0" fontId="4" fillId="4" borderId="16" xfId="0" applyFont="1" applyFill="1" applyBorder="1" applyAlignment="1">
      <alignment horizontal="center" vertical="center" wrapText="1"/>
    </xf>
    <xf numFmtId="0" fontId="7" fillId="0" borderId="0" xfId="0" applyFont="1" applyAlignment="1">
      <alignment horizontal="center"/>
    </xf>
    <xf numFmtId="0" fontId="1" fillId="0" borderId="0" xfId="0" applyFont="1" applyAlignment="1"/>
    <xf numFmtId="0" fontId="4" fillId="0" borderId="0" xfId="0" applyFont="1" applyAlignment="1"/>
    <xf numFmtId="0" fontId="0" fillId="0" borderId="0" xfId="0" applyAlignment="1">
      <alignment vertical="center"/>
    </xf>
    <xf numFmtId="0" fontId="13" fillId="4" borderId="3" xfId="0" applyFont="1" applyFill="1" applyBorder="1" applyAlignment="1">
      <alignment horizontal="center" vertical="center"/>
    </xf>
    <xf numFmtId="0" fontId="25" fillId="0" borderId="0" xfId="0" applyFont="1" applyFill="1" applyBorder="1" applyAlignment="1">
      <alignment vertical="top"/>
    </xf>
    <xf numFmtId="0" fontId="27" fillId="0" borderId="7" xfId="0" applyFont="1" applyFill="1" applyBorder="1" applyAlignment="1">
      <alignment vertical="center" wrapText="1"/>
    </xf>
    <xf numFmtId="0" fontId="0" fillId="0" borderId="0" xfId="0" applyFill="1" applyBorder="1"/>
    <xf numFmtId="0" fontId="2" fillId="0" borderId="0" xfId="0" applyFont="1" applyFill="1" applyBorder="1" applyAlignment="1">
      <alignment horizontal="center" vertical="center"/>
    </xf>
    <xf numFmtId="3" fontId="23" fillId="0" borderId="0" xfId="0" applyNumberFormat="1" applyFont="1" applyFill="1" applyBorder="1" applyAlignment="1">
      <alignment horizontal="center" vertical="center"/>
    </xf>
    <xf numFmtId="0" fontId="25" fillId="0" borderId="0" xfId="0" applyFont="1" applyFill="1" applyBorder="1" applyAlignment="1">
      <alignment vertical="top" wrapText="1"/>
    </xf>
    <xf numFmtId="0" fontId="18" fillId="0" borderId="0" xfId="53" applyFont="1" applyFill="1" applyAlignment="1">
      <alignment horizontal="left" vertical="center" wrapText="1"/>
    </xf>
    <xf numFmtId="0" fontId="7" fillId="0" borderId="0" xfId="0" applyFont="1" applyBorder="1" applyAlignment="1">
      <alignment horizontal="center"/>
    </xf>
    <xf numFmtId="0" fontId="7" fillId="0" borderId="0" xfId="0" applyFont="1" applyAlignment="1">
      <alignment horizontal="center" wrapText="1"/>
    </xf>
    <xf numFmtId="0" fontId="6" fillId="0" borderId="0" xfId="0" applyFont="1" applyFill="1" applyBorder="1" applyAlignment="1">
      <alignment horizontal="center" vertical="center"/>
    </xf>
    <xf numFmtId="0" fontId="1" fillId="0" borderId="0" xfId="0" applyFont="1" applyFill="1" applyBorder="1"/>
    <xf numFmtId="0" fontId="11" fillId="0" borderId="0" xfId="0" applyFont="1" applyFill="1" applyBorder="1"/>
    <xf numFmtId="0" fontId="0" fillId="0" borderId="0" xfId="0" applyAlignment="1"/>
    <xf numFmtId="0" fontId="30" fillId="0" borderId="0" xfId="0" applyFont="1" applyFill="1" applyBorder="1" applyAlignment="1">
      <alignment horizontal="left" vertical="center"/>
    </xf>
    <xf numFmtId="0" fontId="32" fillId="0" borderId="0" xfId="0" applyFont="1" applyFill="1" applyBorder="1" applyAlignment="1">
      <alignment horizontal="left" vertical="center"/>
    </xf>
    <xf numFmtId="0" fontId="4" fillId="18" borderId="29" xfId="0" applyFont="1" applyFill="1" applyBorder="1" applyAlignment="1">
      <alignment horizontal="center" vertical="center"/>
    </xf>
    <xf numFmtId="0" fontId="31"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1" fontId="33"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0" fontId="7" fillId="0" borderId="0" xfId="0" applyFont="1" applyFill="1" applyBorder="1" applyAlignment="1">
      <alignment vertical="center" wrapText="1"/>
    </xf>
    <xf numFmtId="0" fontId="4" fillId="0" borderId="0" xfId="0" applyFont="1" applyFill="1" applyBorder="1" applyAlignment="1">
      <alignment vertical="center" wrapText="1"/>
    </xf>
    <xf numFmtId="0" fontId="25" fillId="0" borderId="0" xfId="0" applyFont="1"/>
    <xf numFmtId="0" fontId="18" fillId="0" borderId="0" xfId="53" applyFont="1" applyFill="1" applyBorder="1" applyAlignment="1">
      <alignment vertical="center" wrapText="1"/>
    </xf>
    <xf numFmtId="0" fontId="10" fillId="0" borderId="0" xfId="0" applyFont="1" applyFill="1" applyBorder="1" applyAlignment="1">
      <alignment vertical="center" wrapText="1"/>
    </xf>
    <xf numFmtId="0" fontId="0" fillId="0" borderId="0" xfId="0" applyFill="1" applyBorder="1" applyAlignment="1"/>
    <xf numFmtId="0" fontId="28" fillId="0" borderId="0" xfId="0" applyFont="1" applyFill="1" applyBorder="1" applyAlignment="1">
      <alignment horizontal="center" vertical="center" wrapText="1"/>
    </xf>
    <xf numFmtId="0" fontId="2" fillId="0" borderId="0" xfId="0" applyFont="1" applyFill="1" applyBorder="1" applyAlignment="1">
      <alignment vertical="center"/>
    </xf>
    <xf numFmtId="0" fontId="0" fillId="0" borderId="0" xfId="0" applyFont="1" applyFill="1" applyBorder="1" applyAlignment="1" applyProtection="1">
      <alignment vertical="center" wrapText="1"/>
    </xf>
    <xf numFmtId="0" fontId="0" fillId="0" borderId="0" xfId="0" applyFont="1" applyFill="1" applyBorder="1" applyAlignment="1" applyProtection="1">
      <alignment horizontal="center" vertical="center" wrapText="1"/>
    </xf>
    <xf numFmtId="0" fontId="21" fillId="0" borderId="0" xfId="0" applyFont="1" applyFill="1" applyBorder="1" applyAlignment="1">
      <alignment vertical="center"/>
    </xf>
    <xf numFmtId="0" fontId="2" fillId="0" borderId="0" xfId="0" applyFont="1" applyFill="1" applyBorder="1" applyAlignment="1" applyProtection="1">
      <alignment vertical="center" wrapText="1"/>
    </xf>
    <xf numFmtId="0" fontId="0" fillId="0" borderId="0" xfId="0" applyFont="1" applyFill="1" applyBorder="1" applyAlignment="1">
      <alignment horizontal="center" vertical="center"/>
    </xf>
    <xf numFmtId="0" fontId="20" fillId="0" borderId="0" xfId="0" applyFont="1" applyFill="1" applyBorder="1" applyAlignment="1" applyProtection="1">
      <alignment vertical="center" wrapText="1"/>
    </xf>
    <xf numFmtId="0" fontId="20" fillId="0" borderId="0" xfId="0" applyFont="1" applyFill="1" applyBorder="1" applyAlignment="1">
      <alignment horizontal="center" vertical="center"/>
    </xf>
    <xf numFmtId="0" fontId="19" fillId="0" borderId="0" xfId="0" applyFont="1" applyFill="1" applyBorder="1"/>
    <xf numFmtId="0" fontId="0" fillId="0" borderId="0" xfId="0" applyFont="1"/>
    <xf numFmtId="0" fontId="0" fillId="0" borderId="0" xfId="0" applyFont="1" applyBorder="1"/>
    <xf numFmtId="0" fontId="0" fillId="0" borderId="0" xfId="0" applyFont="1" applyBorder="1" applyAlignment="1"/>
    <xf numFmtId="0" fontId="3" fillId="0" borderId="0" xfId="0" applyNumberFormat="1" applyFont="1" applyFill="1" applyBorder="1" applyAlignment="1">
      <alignment horizontal="left" vertical="center"/>
    </xf>
    <xf numFmtId="0" fontId="0" fillId="0" borderId="0" xfId="0" applyNumberFormat="1" applyFont="1" applyFill="1" applyBorder="1" applyAlignment="1">
      <alignment horizontal="center" vertical="center" wrapText="1"/>
    </xf>
    <xf numFmtId="0" fontId="0" fillId="3" borderId="0" xfId="0" applyFont="1" applyFill="1"/>
    <xf numFmtId="0" fontId="0" fillId="0" borderId="0" xfId="0" applyFont="1" applyFill="1" applyBorder="1"/>
    <xf numFmtId="0" fontId="0" fillId="0" borderId="0" xfId="0" applyFont="1" applyFill="1"/>
    <xf numFmtId="0" fontId="1" fillId="0" borderId="0" xfId="0" applyFont="1" applyAlignment="1">
      <alignment vertical="center"/>
    </xf>
    <xf numFmtId="0" fontId="18" fillId="18" borderId="28" xfId="0" applyFont="1" applyFill="1" applyBorder="1" applyAlignment="1">
      <alignment horizontal="left" vertical="center"/>
    </xf>
    <xf numFmtId="0" fontId="8" fillId="0" borderId="0" xfId="0" applyFont="1"/>
    <xf numFmtId="0" fontId="8" fillId="0" borderId="0" xfId="0" applyFont="1" applyFill="1" applyAlignment="1">
      <alignment horizontal="left"/>
    </xf>
    <xf numFmtId="0" fontId="8" fillId="0" borderId="0" xfId="0" applyFont="1" applyAlignment="1">
      <alignment horizontal="left"/>
    </xf>
    <xf numFmtId="0" fontId="19" fillId="0" borderId="0" xfId="0" applyFont="1" applyFill="1" applyBorder="1" applyAlignment="1">
      <alignment vertical="top"/>
    </xf>
    <xf numFmtId="0" fontId="6" fillId="0" borderId="0" xfId="0" applyFont="1" applyFill="1" applyBorder="1" applyAlignment="1" applyProtection="1">
      <alignment vertical="center" wrapText="1"/>
      <protection locked="0"/>
    </xf>
    <xf numFmtId="0" fontId="5" fillId="0" borderId="0" xfId="0" applyFont="1" applyFill="1" applyBorder="1" applyAlignment="1"/>
    <xf numFmtId="0" fontId="7" fillId="0" borderId="0" xfId="0" applyFont="1" applyFill="1" applyBorder="1"/>
    <xf numFmtId="0" fontId="35" fillId="0" borderId="0" xfId="0" applyFont="1" applyFill="1" applyBorder="1" applyAlignment="1">
      <alignment horizontal="center"/>
    </xf>
    <xf numFmtId="0" fontId="0" fillId="0" borderId="0" xfId="0" applyFill="1" applyBorder="1" applyAlignment="1">
      <alignment horizontal="center"/>
    </xf>
    <xf numFmtId="0" fontId="4" fillId="0" borderId="0" xfId="0" applyFont="1" applyFill="1" applyBorder="1"/>
    <xf numFmtId="0" fontId="2" fillId="0" borderId="0" xfId="0" applyFont="1" applyFill="1" applyBorder="1"/>
    <xf numFmtId="0" fontId="4" fillId="0" borderId="0" xfId="0" applyFont="1" applyFill="1" applyBorder="1" applyAlignment="1">
      <alignment horizontal="center" vertical="center"/>
    </xf>
    <xf numFmtId="0" fontId="0" fillId="22" borderId="0" xfId="0" applyFill="1"/>
    <xf numFmtId="0" fontId="36" fillId="23" borderId="0" xfId="0" applyFont="1" applyFill="1" applyAlignment="1">
      <alignment horizontal="center" vertical="center"/>
    </xf>
    <xf numFmtId="0" fontId="13" fillId="0" borderId="0" xfId="0" applyFont="1"/>
    <xf numFmtId="0" fontId="3" fillId="0" borderId="0" xfId="0" applyFont="1" applyBorder="1"/>
    <xf numFmtId="0" fontId="17" fillId="0" borderId="0" xfId="0" applyFont="1"/>
    <xf numFmtId="0" fontId="3" fillId="0" borderId="0" xfId="0" applyFont="1" applyFill="1" applyAlignment="1"/>
    <xf numFmtId="0" fontId="26" fillId="3" borderId="0" xfId="54" applyFont="1" applyFill="1" applyAlignment="1">
      <alignment horizontal="left" vertical="center" indent="4"/>
    </xf>
    <xf numFmtId="0" fontId="26" fillId="3" borderId="0" xfId="54" applyFont="1" applyFill="1" applyBorder="1" applyAlignment="1">
      <alignment horizontal="left" vertical="center" indent="4"/>
    </xf>
    <xf numFmtId="0" fontId="26" fillId="3" borderId="0" xfId="54" applyFont="1" applyFill="1" applyAlignment="1">
      <alignment horizontal="left" indent="4"/>
    </xf>
    <xf numFmtId="0" fontId="11" fillId="0" borderId="0" xfId="0" applyFont="1" applyAlignment="1">
      <alignment vertical="center"/>
    </xf>
    <xf numFmtId="0" fontId="1" fillId="0" borderId="0" xfId="0" applyFont="1" applyAlignment="1">
      <alignment vertical="top"/>
    </xf>
    <xf numFmtId="0" fontId="39" fillId="0" borderId="0" xfId="0" applyFont="1"/>
    <xf numFmtId="0" fontId="39" fillId="0" borderId="0" xfId="0" quotePrefix="1" applyFont="1"/>
    <xf numFmtId="0" fontId="41" fillId="0" borderId="0" xfId="0" applyFont="1"/>
    <xf numFmtId="0" fontId="26" fillId="0" borderId="0" xfId="54" applyFont="1" applyFill="1" applyAlignment="1">
      <alignment horizontal="left" vertical="center" indent="4"/>
    </xf>
    <xf numFmtId="0" fontId="0" fillId="0" borderId="0" xfId="0" applyFont="1" applyBorder="1" applyAlignment="1">
      <alignment wrapText="1"/>
    </xf>
    <xf numFmtId="0" fontId="11" fillId="0" borderId="0" xfId="0" applyFont="1" applyBorder="1"/>
    <xf numFmtId="0" fontId="1" fillId="0" borderId="0" xfId="0" applyNumberFormat="1" applyFont="1" applyFill="1" applyBorder="1" applyAlignment="1">
      <alignment horizontal="center" vertical="center" wrapText="1"/>
    </xf>
    <xf numFmtId="0" fontId="25" fillId="0" borderId="0" xfId="0" applyFont="1" applyFill="1" applyBorder="1"/>
    <xf numFmtId="0" fontId="0" fillId="0" borderId="28" xfId="0" applyBorder="1"/>
    <xf numFmtId="0" fontId="0" fillId="0" borderId="8" xfId="0" applyBorder="1"/>
    <xf numFmtId="0" fontId="0" fillId="0" borderId="28" xfId="0" applyBorder="1" applyAlignment="1">
      <alignment vertical="top"/>
    </xf>
    <xf numFmtId="0" fontId="0" fillId="0" borderId="8" xfId="0" applyBorder="1" applyAlignment="1">
      <alignment wrapText="1"/>
    </xf>
    <xf numFmtId="0" fontId="0" fillId="0" borderId="4" xfId="0" applyBorder="1" applyAlignment="1">
      <alignment vertical="top"/>
    </xf>
    <xf numFmtId="0" fontId="43" fillId="0" borderId="2" xfId="0" applyFont="1" applyBorder="1" applyAlignment="1">
      <alignment wrapText="1"/>
    </xf>
    <xf numFmtId="0" fontId="26" fillId="3" borderId="0" xfId="54" applyFont="1" applyFill="1" applyAlignment="1">
      <alignment horizontal="left"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40" fillId="0" borderId="0" xfId="0" applyFont="1" applyFill="1" applyAlignment="1">
      <alignment vertical="center"/>
    </xf>
    <xf numFmtId="0" fontId="18" fillId="0" borderId="0" xfId="53" applyFont="1" applyFill="1" applyAlignment="1">
      <alignment horizontal="center" vertical="center" wrapText="1"/>
    </xf>
    <xf numFmtId="0" fontId="11" fillId="0" borderId="0" xfId="0" applyFont="1" applyFill="1"/>
    <xf numFmtId="0" fontId="0" fillId="0" borderId="0" xfId="0" applyProtection="1">
      <protection locked="0"/>
    </xf>
    <xf numFmtId="0" fontId="0" fillId="0" borderId="0" xfId="0" applyFill="1" applyProtection="1">
      <protection locked="0"/>
    </xf>
    <xf numFmtId="0" fontId="0" fillId="0" borderId="0" xfId="0" applyBorder="1" applyAlignment="1" applyProtection="1">
      <alignment horizontal="center"/>
      <protection locked="0"/>
    </xf>
    <xf numFmtId="0" fontId="1" fillId="0" borderId="0" xfId="0" applyFont="1" applyAlignment="1" applyProtection="1">
      <alignment horizontal="left" vertical="center"/>
      <protection locked="0"/>
    </xf>
    <xf numFmtId="0" fontId="0" fillId="0" borderId="0" xfId="0" applyAlignment="1" applyProtection="1">
      <alignment vertical="top"/>
      <protection locked="0"/>
    </xf>
    <xf numFmtId="0" fontId="0" fillId="0" borderId="0" xfId="0" applyAlignment="1" applyProtection="1">
      <protection locked="0"/>
    </xf>
    <xf numFmtId="0" fontId="44" fillId="0" borderId="0" xfId="0" applyFont="1"/>
    <xf numFmtId="0" fontId="6" fillId="0" borderId="0" xfId="0" applyFont="1" applyAlignment="1">
      <alignment vertical="center" wrapText="1"/>
    </xf>
    <xf numFmtId="0" fontId="0" fillId="0" borderId="0" xfId="0" applyAlignment="1">
      <alignment horizontal="right"/>
    </xf>
    <xf numFmtId="0" fontId="30" fillId="0" borderId="0" xfId="0" applyFont="1" applyBorder="1" applyAlignment="1">
      <alignment horizontal="left"/>
    </xf>
    <xf numFmtId="9" fontId="48" fillId="0" borderId="3" xfId="52" applyFont="1" applyFill="1" applyBorder="1" applyAlignment="1">
      <alignment horizontal="center" vertical="center"/>
    </xf>
    <xf numFmtId="0" fontId="46" fillId="3" borderId="0" xfId="55" applyFont="1" applyFill="1" applyBorder="1" applyAlignment="1">
      <alignment horizontal="center" vertical="center" wrapText="1"/>
    </xf>
    <xf numFmtId="0" fontId="26" fillId="0" borderId="0" xfId="0" applyFont="1"/>
    <xf numFmtId="0" fontId="48" fillId="0" borderId="0" xfId="0" applyFont="1" applyFill="1" applyAlignment="1">
      <alignment horizontal="left" vertical="center"/>
    </xf>
    <xf numFmtId="0" fontId="49" fillId="0" borderId="0" xfId="0" applyFont="1"/>
    <xf numFmtId="0" fontId="26" fillId="3" borderId="0" xfId="54" applyFont="1" applyFill="1" applyAlignment="1">
      <alignment horizontal="left" vertical="center" indent="2"/>
    </xf>
    <xf numFmtId="0" fontId="26" fillId="0" borderId="0" xfId="0" applyFont="1" applyFill="1" applyBorder="1" applyAlignment="1">
      <alignment vertical="center"/>
    </xf>
    <xf numFmtId="0" fontId="26" fillId="0" borderId="0" xfId="54" applyFont="1" applyFill="1" applyBorder="1" applyAlignment="1">
      <alignment horizontal="left" vertical="top" indent="4"/>
    </xf>
    <xf numFmtId="0" fontId="26" fillId="0" borderId="0" xfId="54" applyFont="1" applyFill="1" applyBorder="1" applyAlignment="1">
      <alignment horizontal="left" vertical="center" indent="4"/>
    </xf>
    <xf numFmtId="0" fontId="26" fillId="0" borderId="0" xfId="54" applyFont="1" applyFill="1" applyBorder="1" applyAlignment="1">
      <alignment horizontal="left" vertical="center"/>
    </xf>
    <xf numFmtId="0" fontId="50" fillId="0" borderId="0" xfId="0" applyFont="1" applyAlignment="1"/>
    <xf numFmtId="9" fontId="13" fillId="0" borderId="1" xfId="52" applyFont="1" applyFill="1" applyBorder="1" applyAlignment="1">
      <alignment horizontal="center" vertical="center"/>
    </xf>
    <xf numFmtId="0" fontId="13" fillId="0" borderId="28" xfId="0" applyFont="1" applyBorder="1" applyAlignment="1">
      <alignment vertical="top"/>
    </xf>
    <xf numFmtId="0" fontId="4" fillId="0" borderId="8" xfId="0" applyFont="1" applyBorder="1" applyAlignment="1">
      <alignment wrapText="1"/>
    </xf>
    <xf numFmtId="0" fontId="13" fillId="0" borderId="8" xfId="0" applyFont="1" applyBorder="1" applyAlignment="1">
      <alignment vertical="top" wrapText="1"/>
    </xf>
    <xf numFmtId="0" fontId="13" fillId="0" borderId="8" xfId="0" applyFont="1" applyBorder="1" applyAlignment="1">
      <alignment vertical="center" wrapText="1"/>
    </xf>
    <xf numFmtId="0" fontId="13" fillId="0" borderId="8" xfId="0" applyFont="1" applyBorder="1" applyAlignment="1">
      <alignment wrapText="1"/>
    </xf>
    <xf numFmtId="0" fontId="13" fillId="0" borderId="8" xfId="0" applyFont="1" applyBorder="1" applyAlignment="1">
      <alignment horizontal="left" vertical="center" wrapText="1"/>
    </xf>
    <xf numFmtId="165" fontId="13" fillId="0" borderId="3" xfId="52" applyNumberFormat="1" applyFont="1" applyFill="1" applyBorder="1" applyAlignment="1">
      <alignment horizontal="center" vertical="center"/>
    </xf>
    <xf numFmtId="0" fontId="49" fillId="0" borderId="0" xfId="0" applyFont="1" applyFill="1" applyBorder="1" applyAlignment="1">
      <alignment horizontal="center" vertical="center"/>
    </xf>
    <xf numFmtId="0" fontId="44" fillId="0" borderId="0" xfId="0" applyFont="1" applyFill="1" applyBorder="1"/>
    <xf numFmtId="0" fontId="4" fillId="0" borderId="0" xfId="0" applyFont="1" applyFill="1" applyBorder="1" applyAlignment="1" applyProtection="1">
      <alignment vertical="center"/>
      <protection locked="0"/>
    </xf>
    <xf numFmtId="0" fontId="0" fillId="0" borderId="0" xfId="0" applyFont="1" applyFill="1" applyBorder="1" applyAlignment="1">
      <alignment vertical="center" wrapText="1"/>
    </xf>
    <xf numFmtId="0" fontId="26" fillId="0" borderId="0" xfId="0" applyFont="1" applyFill="1" applyBorder="1" applyAlignment="1">
      <alignment horizontal="center" vertical="center" wrapText="1"/>
    </xf>
    <xf numFmtId="0" fontId="54" fillId="0" borderId="0" xfId="0" applyFont="1" applyFill="1"/>
    <xf numFmtId="0" fontId="55" fillId="0" borderId="0" xfId="0" applyFont="1" applyAlignment="1">
      <alignment horizontal="center"/>
    </xf>
    <xf numFmtId="0" fontId="4" fillId="0" borderId="0" xfId="0" applyFont="1" applyFill="1" applyBorder="1" applyAlignment="1">
      <alignment vertical="center"/>
    </xf>
    <xf numFmtId="0" fontId="26" fillId="0" borderId="0" xfId="0" applyFont="1" applyFill="1" applyBorder="1" applyAlignment="1">
      <alignment horizontal="center" vertical="center"/>
    </xf>
    <xf numFmtId="0" fontId="1" fillId="0" borderId="0" xfId="0" applyFont="1" applyFill="1" applyBorder="1" applyAlignment="1" applyProtection="1">
      <alignment horizontal="left" vertical="center"/>
      <protection locked="0"/>
    </xf>
    <xf numFmtId="0" fontId="7" fillId="0" borderId="0" xfId="0" applyFont="1" applyFill="1" applyBorder="1" applyAlignment="1">
      <alignment vertical="center"/>
    </xf>
    <xf numFmtId="0" fontId="0" fillId="0" borderId="0" xfId="0" applyFill="1" applyAlignment="1">
      <alignment horizontal="left" indent="4"/>
    </xf>
    <xf numFmtId="0" fontId="0" fillId="0" borderId="0" xfId="0" applyFill="1" applyAlignment="1">
      <alignment horizontal="left" indent="1"/>
    </xf>
    <xf numFmtId="0" fontId="49" fillId="0" borderId="0" xfId="0" applyFont="1" applyFill="1" applyAlignment="1">
      <alignment horizontal="left" vertical="center"/>
    </xf>
    <xf numFmtId="0" fontId="53" fillId="0" borderId="0" xfId="0" applyFont="1"/>
    <xf numFmtId="0" fontId="37" fillId="0" borderId="0" xfId="0" applyFont="1" applyFill="1" applyAlignment="1">
      <alignment vertical="center" wrapText="1"/>
    </xf>
    <xf numFmtId="0" fontId="2"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2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0" fillId="0" borderId="0" xfId="0" applyFont="1" applyFill="1" applyBorder="1" applyAlignment="1">
      <alignment vertical="center"/>
    </xf>
    <xf numFmtId="0" fontId="29"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165" fontId="13" fillId="0" borderId="0" xfId="52" applyNumberFormat="1" applyFont="1" applyFill="1" applyBorder="1" applyAlignment="1">
      <alignment horizontal="center" vertical="center"/>
    </xf>
    <xf numFmtId="0" fontId="46" fillId="0" borderId="0" xfId="55" applyFont="1" applyFill="1" applyBorder="1" applyAlignment="1">
      <alignment vertical="center" wrapText="1"/>
    </xf>
    <xf numFmtId="0" fontId="46" fillId="0" borderId="0" xfId="55" applyFont="1" applyFill="1" applyBorder="1" applyAlignment="1">
      <alignment vertical="center"/>
    </xf>
    <xf numFmtId="0" fontId="32" fillId="0" borderId="0" xfId="0" applyFont="1" applyFill="1" applyBorder="1" applyAlignment="1">
      <alignment horizontal="center" vertical="center" wrapText="1"/>
    </xf>
    <xf numFmtId="0" fontId="56" fillId="0" borderId="0" xfId="0" applyFont="1" applyFill="1" applyBorder="1" applyAlignment="1">
      <alignment horizontal="center" vertical="center" wrapText="1"/>
    </xf>
    <xf numFmtId="0" fontId="26" fillId="0" borderId="0" xfId="0" applyFont="1" applyFill="1" applyBorder="1"/>
    <xf numFmtId="0" fontId="26" fillId="0" borderId="0" xfId="55" applyFont="1" applyFill="1" applyBorder="1" applyAlignment="1">
      <alignment vertical="center"/>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xf>
    <xf numFmtId="0" fontId="34" fillId="0" borderId="0" xfId="0" applyFont="1" applyFill="1" applyBorder="1" applyAlignment="1">
      <alignment vertical="center" wrapText="1"/>
    </xf>
    <xf numFmtId="0" fontId="48" fillId="0" borderId="0" xfId="0" applyFont="1" applyFill="1" applyBorder="1" applyAlignment="1">
      <alignment horizontal="center" vertical="center"/>
    </xf>
    <xf numFmtId="0" fontId="32" fillId="0" borderId="0" xfId="0" applyFont="1" applyFill="1" applyBorder="1" applyAlignment="1">
      <alignment horizontal="center" vertical="center"/>
    </xf>
    <xf numFmtId="0" fontId="29" fillId="0" borderId="0" xfId="0" applyFont="1" applyFill="1" applyBorder="1" applyAlignment="1">
      <alignment horizontal="center" vertical="center" wrapText="1"/>
    </xf>
    <xf numFmtId="9" fontId="48" fillId="0" borderId="0" xfId="52" applyFont="1" applyFill="1" applyBorder="1" applyAlignment="1">
      <alignment horizontal="center" vertical="center"/>
    </xf>
    <xf numFmtId="0" fontId="37" fillId="0" borderId="28" xfId="0" applyFont="1" applyFill="1" applyBorder="1" applyAlignment="1">
      <alignment horizontal="center" vertical="center"/>
    </xf>
    <xf numFmtId="0" fontId="0" fillId="0" borderId="28" xfId="0" applyFont="1" applyFill="1" applyBorder="1" applyAlignment="1">
      <alignment horizontal="center" vertical="center" wrapText="1"/>
    </xf>
    <xf numFmtId="0" fontId="32" fillId="0" borderId="28" xfId="0" applyFont="1" applyFill="1" applyBorder="1" applyAlignment="1">
      <alignment horizontal="center" vertical="center" wrapText="1"/>
    </xf>
    <xf numFmtId="0" fontId="19" fillId="0" borderId="28" xfId="0" applyFont="1" applyFill="1" applyBorder="1" applyAlignment="1">
      <alignment horizontal="center" vertical="center"/>
    </xf>
    <xf numFmtId="0" fontId="56" fillId="0" borderId="28"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28" xfId="0" applyFill="1" applyBorder="1"/>
    <xf numFmtId="0" fontId="2" fillId="0" borderId="56" xfId="0" applyFont="1" applyBorder="1" applyAlignment="1">
      <alignment horizontal="center"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48" fillId="0" borderId="34" xfId="0" applyFont="1" applyFill="1" applyBorder="1" applyAlignment="1">
      <alignment horizontal="center" vertical="center"/>
    </xf>
    <xf numFmtId="0" fontId="48" fillId="0" borderId="2" xfId="0" applyFont="1" applyFill="1" applyBorder="1" applyAlignment="1">
      <alignment horizontal="center" vertical="center"/>
    </xf>
    <xf numFmtId="0" fontId="48" fillId="0" borderId="64" xfId="0" applyFont="1" applyFill="1" applyBorder="1" applyAlignment="1">
      <alignment horizontal="center" vertical="center"/>
    </xf>
    <xf numFmtId="0" fontId="6" fillId="0" borderId="0" xfId="0" applyFont="1" applyFill="1" applyAlignment="1">
      <alignment horizontal="left" vertical="center"/>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26" fillId="0" borderId="0" xfId="54" applyFont="1" applyFill="1" applyAlignment="1">
      <alignment horizontal="left" vertical="center"/>
    </xf>
    <xf numFmtId="0" fontId="26" fillId="0" borderId="0" xfId="0" applyFont="1" applyBorder="1"/>
    <xf numFmtId="0" fontId="26" fillId="0" borderId="0" xfId="54" applyFont="1" applyBorder="1" applyAlignment="1">
      <alignment horizontal="left" indent="4"/>
    </xf>
    <xf numFmtId="0" fontId="13" fillId="2" borderId="5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0" borderId="7" xfId="0" applyFont="1" applyFill="1" applyBorder="1" applyAlignment="1">
      <alignment horizontal="center" vertical="center"/>
    </xf>
    <xf numFmtId="0" fontId="13" fillId="0" borderId="33" xfId="0" applyFont="1" applyBorder="1" applyAlignment="1">
      <alignment horizontal="center" vertical="center"/>
    </xf>
    <xf numFmtId="0" fontId="13" fillId="0" borderId="2" xfId="0" applyFont="1" applyBorder="1" applyAlignment="1">
      <alignment horizontal="center" vertical="center"/>
    </xf>
    <xf numFmtId="0" fontId="48" fillId="0" borderId="34" xfId="0" applyFont="1" applyBorder="1" applyAlignment="1">
      <alignment horizontal="center" vertical="center"/>
    </xf>
    <xf numFmtId="0" fontId="48" fillId="0" borderId="3" xfId="0" applyFont="1" applyBorder="1" applyAlignment="1">
      <alignment horizontal="center" vertical="center"/>
    </xf>
    <xf numFmtId="0" fontId="48" fillId="0" borderId="35" xfId="0" applyFont="1" applyBorder="1" applyAlignment="1">
      <alignment horizontal="center" vertical="center"/>
    </xf>
    <xf numFmtId="0" fontId="13" fillId="0" borderId="3" xfId="0" applyFont="1" applyBorder="1" applyAlignment="1">
      <alignment horizontal="center" vertical="center"/>
    </xf>
    <xf numFmtId="0" fontId="48" fillId="3" borderId="34" xfId="0" applyFont="1" applyFill="1" applyBorder="1" applyAlignment="1">
      <alignment horizontal="center" vertical="center" wrapText="1"/>
    </xf>
    <xf numFmtId="0" fontId="48" fillId="0" borderId="36" xfId="0" applyFont="1" applyFill="1" applyBorder="1" applyAlignment="1">
      <alignment horizontal="center" vertical="center" wrapText="1"/>
    </xf>
    <xf numFmtId="0" fontId="13" fillId="0" borderId="37" xfId="0" applyFont="1" applyFill="1" applyBorder="1" applyAlignment="1">
      <alignment horizontal="center" vertical="center"/>
    </xf>
    <xf numFmtId="0" fontId="13" fillId="0" borderId="34" xfId="0" applyFont="1" applyFill="1" applyBorder="1" applyAlignment="1">
      <alignment horizontal="center" vertical="center"/>
    </xf>
    <xf numFmtId="0" fontId="13" fillId="0" borderId="35" xfId="0" applyFont="1" applyFill="1" applyBorder="1" applyAlignment="1">
      <alignment horizontal="center" vertical="center"/>
    </xf>
    <xf numFmtId="0" fontId="48" fillId="0" borderId="3" xfId="0" applyFont="1" applyFill="1" applyBorder="1" applyAlignment="1">
      <alignment horizontal="center" vertical="center"/>
    </xf>
    <xf numFmtId="0" fontId="48" fillId="0" borderId="35" xfId="0" applyFont="1" applyFill="1" applyBorder="1" applyAlignment="1">
      <alignment horizontal="center" vertical="center"/>
    </xf>
    <xf numFmtId="0" fontId="0" fillId="0" borderId="0" xfId="0" applyFill="1" applyAlignment="1">
      <alignment horizontal="left" vertical="center"/>
    </xf>
    <xf numFmtId="0" fontId="2" fillId="0" borderId="0" xfId="0" applyFont="1" applyFill="1" applyAlignment="1">
      <alignment vertical="center"/>
    </xf>
    <xf numFmtId="0" fontId="0" fillId="0" borderId="0" xfId="0" applyFont="1" applyFill="1" applyBorder="1" applyAlignment="1">
      <alignment vertical="center"/>
    </xf>
    <xf numFmtId="0" fontId="2" fillId="0" borderId="0" xfId="0" applyFont="1" applyFill="1" applyAlignment="1">
      <alignment horizontal="left" vertical="center"/>
    </xf>
    <xf numFmtId="0" fontId="13" fillId="0" borderId="0" xfId="0" applyFont="1" applyFill="1" applyAlignment="1">
      <alignment horizontal="left" vertical="center"/>
    </xf>
    <xf numFmtId="0" fontId="26" fillId="0" borderId="0" xfId="54" applyFont="1" applyFill="1" applyAlignment="1">
      <alignment horizontal="left" indent="4"/>
    </xf>
    <xf numFmtId="0" fontId="47" fillId="0" borderId="0" xfId="0" applyFont="1" applyFill="1" applyAlignment="1">
      <alignment vertical="center"/>
    </xf>
    <xf numFmtId="0" fontId="26" fillId="0" borderId="0" xfId="0" applyFont="1" applyFill="1"/>
    <xf numFmtId="0" fontId="6" fillId="0" borderId="0" xfId="0" applyFont="1" applyFill="1" applyBorder="1"/>
    <xf numFmtId="0" fontId="26" fillId="0" borderId="0" xfId="54" applyFont="1" applyFill="1" applyBorder="1" applyAlignment="1">
      <alignment horizontal="left" indent="4"/>
    </xf>
    <xf numFmtId="0" fontId="38" fillId="0" borderId="0" xfId="54" applyFill="1" applyBorder="1" applyAlignment="1">
      <alignment horizontal="left" indent="4"/>
    </xf>
    <xf numFmtId="0" fontId="38" fillId="0" borderId="0" xfId="54" applyFill="1" applyBorder="1" applyAlignment="1">
      <alignment horizontal="left" wrapText="1" indent="4"/>
    </xf>
    <xf numFmtId="0" fontId="2" fillId="0" borderId="0" xfId="0" applyFont="1" applyFill="1"/>
    <xf numFmtId="0" fontId="38" fillId="0" borderId="0" xfId="54" applyFill="1" applyAlignment="1">
      <alignment horizontal="left" indent="4"/>
    </xf>
    <xf numFmtId="166" fontId="0" fillId="0" borderId="0" xfId="0" applyNumberFormat="1"/>
    <xf numFmtId="0" fontId="2" fillId="0" borderId="0" xfId="0" applyNumberFormat="1" applyFont="1" applyFill="1" applyBorder="1" applyAlignment="1">
      <alignment horizontal="center" vertical="center" wrapText="1"/>
    </xf>
    <xf numFmtId="0" fontId="1" fillId="0" borderId="0" xfId="0" applyFont="1" applyFill="1" applyBorder="1" applyAlignment="1">
      <alignment vertical="center"/>
    </xf>
    <xf numFmtId="0" fontId="32" fillId="0" borderId="0" xfId="0" applyFont="1"/>
    <xf numFmtId="0" fontId="52" fillId="0" borderId="8" xfId="0" applyFont="1" applyFill="1" applyBorder="1" applyAlignment="1">
      <alignment vertical="center"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13" fillId="0" borderId="3" xfId="0" applyFont="1" applyFill="1" applyBorder="1" applyAlignment="1">
      <alignment horizontal="left" vertical="center" wrapText="1" indent="1"/>
    </xf>
    <xf numFmtId="0" fontId="27" fillId="0" borderId="3" xfId="0" applyFont="1" applyFill="1" applyBorder="1" applyAlignment="1">
      <alignment horizontal="center" vertical="center" wrapText="1"/>
    </xf>
    <xf numFmtId="0" fontId="13" fillId="0" borderId="3" xfId="0" applyFont="1" applyFill="1" applyBorder="1" applyAlignment="1" applyProtection="1">
      <alignment horizontal="center" vertical="center" wrapText="1"/>
    </xf>
    <xf numFmtId="0" fontId="4" fillId="21" borderId="3" xfId="0" applyFont="1" applyFill="1" applyBorder="1" applyAlignment="1">
      <alignment horizontal="center" vertical="center" wrapText="1"/>
    </xf>
    <xf numFmtId="0" fontId="13" fillId="0" borderId="3" xfId="0" applyFont="1" applyBorder="1" applyAlignment="1">
      <alignment horizontal="left" vertical="center" indent="1"/>
    </xf>
    <xf numFmtId="0" fontId="13" fillId="0" borderId="3" xfId="0" applyFont="1" applyFill="1" applyBorder="1" applyAlignment="1" applyProtection="1">
      <alignment horizontal="center" vertical="center"/>
    </xf>
    <xf numFmtId="0" fontId="4" fillId="2" borderId="16" xfId="0" applyFont="1" applyFill="1" applyBorder="1" applyAlignment="1">
      <alignment horizontal="center" vertical="center" wrapText="1"/>
    </xf>
    <xf numFmtId="0" fontId="13" fillId="0" borderId="3" xfId="0" applyFont="1" applyBorder="1" applyAlignment="1" applyProtection="1">
      <alignment horizontal="left" vertical="center" wrapText="1" indent="1"/>
      <protection locked="0"/>
    </xf>
    <xf numFmtId="0" fontId="13" fillId="0" borderId="3" xfId="0" applyFont="1" applyBorder="1" applyAlignment="1" applyProtection="1">
      <alignment horizontal="center" vertical="center"/>
      <protection locked="0"/>
    </xf>
    <xf numFmtId="0" fontId="13" fillId="0" borderId="3" xfId="0" applyFont="1" applyFill="1" applyBorder="1" applyAlignment="1" applyProtection="1">
      <alignment horizontal="center" vertical="center" wrapText="1"/>
      <protection locked="0"/>
    </xf>
    <xf numFmtId="0" fontId="13" fillId="0" borderId="3" xfId="0" applyFont="1" applyBorder="1" applyAlignment="1">
      <alignment horizontal="left" vertical="center" wrapText="1" indent="1"/>
    </xf>
    <xf numFmtId="0" fontId="4" fillId="4" borderId="7" xfId="0" applyFont="1" applyFill="1" applyBorder="1" applyAlignment="1">
      <alignment horizontal="center" vertical="center" wrapText="1"/>
    </xf>
    <xf numFmtId="0" fontId="4" fillId="4" borderId="7" xfId="0" applyFont="1" applyFill="1" applyBorder="1" applyAlignment="1" applyProtection="1">
      <alignment horizontal="center" vertical="center" wrapText="1"/>
    </xf>
    <xf numFmtId="0" fontId="4" fillId="2" borderId="3" xfId="0" applyFont="1" applyFill="1" applyBorder="1" applyAlignment="1">
      <alignment horizontal="center" vertical="center" wrapText="1"/>
    </xf>
    <xf numFmtId="0" fontId="4" fillId="21" borderId="3" xfId="0" applyFont="1" applyFill="1" applyBorder="1" applyAlignment="1" applyProtection="1">
      <alignment horizontal="center" vertical="center" wrapText="1"/>
    </xf>
    <xf numFmtId="0" fontId="4" fillId="2" borderId="16" xfId="0" applyFont="1" applyFill="1" applyBorder="1" applyAlignment="1" applyProtection="1">
      <alignment horizontal="center" vertical="center" wrapText="1"/>
    </xf>
    <xf numFmtId="0" fontId="13" fillId="0" borderId="3" xfId="0" applyFont="1" applyBorder="1" applyAlignment="1">
      <alignment horizontal="center" vertical="center" wrapText="1"/>
    </xf>
    <xf numFmtId="0" fontId="13" fillId="2" borderId="3" xfId="0" applyFont="1" applyFill="1" applyBorder="1" applyAlignment="1">
      <alignment horizontal="center" vertical="center" wrapText="1"/>
    </xf>
    <xf numFmtId="0" fontId="13" fillId="2" borderId="3" xfId="0" applyFont="1" applyFill="1" applyBorder="1" applyAlignment="1">
      <alignment horizontal="center" vertical="center"/>
    </xf>
    <xf numFmtId="0" fontId="13" fillId="3" borderId="3" xfId="0" applyFont="1" applyFill="1" applyBorder="1" applyAlignment="1">
      <alignment horizontal="center" vertical="center"/>
    </xf>
    <xf numFmtId="0" fontId="18" fillId="4" borderId="7" xfId="0" applyFont="1" applyFill="1" applyBorder="1" applyAlignment="1">
      <alignment horizontal="center" vertical="center"/>
    </xf>
    <xf numFmtId="0" fontId="48" fillId="0" borderId="3" xfId="0" applyFont="1" applyFill="1" applyBorder="1" applyAlignment="1">
      <alignment horizontal="center" vertical="center" wrapText="1"/>
    </xf>
    <xf numFmtId="0" fontId="48" fillId="0" borderId="3" xfId="0" applyNumberFormat="1" applyFont="1" applyFill="1" applyBorder="1" applyAlignment="1">
      <alignment horizontal="center" vertical="center"/>
    </xf>
    <xf numFmtId="3" fontId="48" fillId="0" borderId="3" xfId="0" applyNumberFormat="1" applyFont="1" applyFill="1" applyBorder="1" applyAlignment="1">
      <alignment horizontal="center" vertical="center" wrapText="1"/>
    </xf>
    <xf numFmtId="3" fontId="13" fillId="0" borderId="3" xfId="0" applyNumberFormat="1" applyFont="1" applyFill="1" applyBorder="1" applyAlignment="1" applyProtection="1">
      <alignment horizontal="center" vertical="center" wrapText="1"/>
    </xf>
    <xf numFmtId="3" fontId="4" fillId="0" borderId="3" xfId="0" applyNumberFormat="1" applyFont="1" applyFill="1" applyBorder="1" applyAlignment="1">
      <alignment horizontal="center" vertical="center"/>
    </xf>
    <xf numFmtId="3" fontId="18" fillId="0" borderId="3" xfId="0" applyNumberFormat="1" applyFont="1" applyFill="1" applyBorder="1" applyAlignment="1">
      <alignment horizontal="center" vertical="center" wrapText="1"/>
    </xf>
    <xf numFmtId="3" fontId="4" fillId="0" borderId="3" xfId="0" applyNumberFormat="1" applyFont="1" applyFill="1" applyBorder="1" applyAlignment="1" applyProtection="1">
      <alignment horizontal="center" vertical="center" wrapText="1"/>
    </xf>
    <xf numFmtId="0" fontId="48" fillId="2" borderId="3"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2" xfId="0" applyFont="1" applyFill="1" applyBorder="1" applyAlignment="1">
      <alignment horizontal="center" vertical="center"/>
    </xf>
    <xf numFmtId="0" fontId="4" fillId="0" borderId="2" xfId="0" applyFont="1" applyFill="1" applyBorder="1" applyAlignment="1">
      <alignment horizontal="center" vertical="center"/>
    </xf>
    <xf numFmtId="1" fontId="13" fillId="0" borderId="7" xfId="0" applyNumberFormat="1" applyFont="1" applyFill="1" applyBorder="1" applyAlignment="1">
      <alignment horizontal="center" vertical="center"/>
    </xf>
    <xf numFmtId="0" fontId="18" fillId="0" borderId="3"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38" xfId="0" applyFont="1" applyFill="1" applyBorder="1" applyAlignment="1">
      <alignment horizontal="center" vertical="center"/>
    </xf>
    <xf numFmtId="0" fontId="18" fillId="4" borderId="7" xfId="0" applyNumberFormat="1" applyFont="1" applyFill="1" applyBorder="1" applyAlignment="1">
      <alignment horizontal="center" vertical="center"/>
    </xf>
    <xf numFmtId="0" fontId="18" fillId="4" borderId="7" xfId="0" quotePrefix="1" applyNumberFormat="1" applyFont="1" applyFill="1" applyBorder="1" applyAlignment="1">
      <alignment horizontal="center" vertical="center"/>
    </xf>
    <xf numFmtId="0" fontId="13" fillId="18" borderId="3" xfId="0" applyFont="1" applyFill="1" applyBorder="1" applyAlignment="1">
      <alignment horizontal="center" vertical="center"/>
    </xf>
    <xf numFmtId="0" fontId="4" fillId="18" borderId="3" xfId="0" applyFont="1" applyFill="1" applyBorder="1" applyAlignment="1">
      <alignment horizontal="center" vertical="center"/>
    </xf>
    <xf numFmtId="0" fontId="33" fillId="4" borderId="16"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48" fillId="0" borderId="7" xfId="0" applyNumberFormat="1" applyFont="1" applyFill="1" applyBorder="1" applyAlignment="1">
      <alignment horizontal="center" vertical="center"/>
    </xf>
    <xf numFmtId="0" fontId="48" fillId="0" borderId="7" xfId="0" quotePrefix="1" applyNumberFormat="1" applyFont="1" applyFill="1" applyBorder="1" applyAlignment="1">
      <alignment horizontal="center" vertical="center"/>
    </xf>
    <xf numFmtId="0" fontId="4" fillId="4" borderId="3" xfId="0" applyFont="1" applyFill="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33" fillId="4" borderId="29"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4" fillId="4" borderId="6"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1" fontId="13" fillId="0" borderId="3" xfId="0" applyNumberFormat="1"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1" fontId="13" fillId="0" borderId="3" xfId="0" applyNumberFormat="1" applyFont="1" applyFill="1" applyBorder="1" applyAlignment="1" applyProtection="1">
      <alignment horizontal="center" vertical="center"/>
    </xf>
    <xf numFmtId="49" fontId="13" fillId="0" borderId="1" xfId="0" applyNumberFormat="1" applyFont="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1" fontId="4" fillId="2" borderId="16" xfId="0" applyNumberFormat="1"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1" fontId="4" fillId="2" borderId="16" xfId="0" applyNumberFormat="1" applyFont="1" applyFill="1" applyBorder="1" applyAlignment="1" applyProtection="1">
      <alignment horizontal="center" vertical="center"/>
    </xf>
    <xf numFmtId="0" fontId="13" fillId="0" borderId="7" xfId="0" applyFont="1" applyFill="1" applyBorder="1" applyAlignment="1" applyProtection="1">
      <alignment horizontal="center" vertical="center" wrapText="1"/>
    </xf>
    <xf numFmtId="0" fontId="13" fillId="0" borderId="7" xfId="0" applyNumberFormat="1" applyFont="1" applyFill="1" applyBorder="1" applyAlignment="1" applyProtection="1">
      <alignment horizontal="center" vertical="center"/>
      <protection locked="0"/>
    </xf>
    <xf numFmtId="49" fontId="13" fillId="0" borderId="7" xfId="0" applyNumberFormat="1" applyFont="1" applyFill="1" applyBorder="1" applyAlignment="1" applyProtection="1">
      <alignment horizontal="center" vertical="center"/>
      <protection locked="0"/>
    </xf>
    <xf numFmtId="0" fontId="4" fillId="4" borderId="57" xfId="0" applyFont="1" applyFill="1" applyBorder="1" applyAlignment="1" applyProtection="1">
      <alignment horizontal="center" vertical="center" wrapText="1"/>
      <protection locked="0"/>
    </xf>
    <xf numFmtId="0" fontId="4" fillId="4" borderId="58" xfId="0" applyFont="1" applyFill="1" applyBorder="1" applyAlignment="1" applyProtection="1">
      <alignment horizontal="center" vertical="center" wrapText="1"/>
      <protection locked="0"/>
    </xf>
    <xf numFmtId="1" fontId="4" fillId="4" borderId="58" xfId="0" applyNumberFormat="1" applyFont="1" applyFill="1" applyBorder="1" applyAlignment="1" applyProtection="1">
      <alignment horizontal="center" vertical="center"/>
      <protection locked="0"/>
    </xf>
    <xf numFmtId="0" fontId="4" fillId="4" borderId="58" xfId="0" applyFont="1" applyFill="1" applyBorder="1" applyAlignment="1" applyProtection="1">
      <alignment horizontal="center" vertical="center"/>
      <protection locked="0"/>
    </xf>
    <xf numFmtId="0" fontId="4" fillId="4" borderId="57" xfId="0" applyFont="1" applyFill="1" applyBorder="1" applyAlignment="1">
      <alignment horizontal="center" vertical="center"/>
    </xf>
    <xf numFmtId="1" fontId="13" fillId="0" borderId="7" xfId="0" applyNumberFormat="1" applyFont="1" applyFill="1" applyBorder="1" applyAlignment="1" applyProtection="1">
      <alignment horizontal="center" vertical="center"/>
    </xf>
    <xf numFmtId="0" fontId="13" fillId="0" borderId="57" xfId="0" applyFont="1" applyBorder="1" applyAlignment="1" applyProtection="1">
      <alignment horizontal="center" vertical="center" wrapText="1"/>
      <protection locked="0"/>
    </xf>
    <xf numFmtId="0" fontId="13" fillId="0" borderId="57" xfId="0" applyFont="1" applyFill="1" applyBorder="1" applyAlignment="1" applyProtection="1">
      <alignment horizontal="center" vertical="center" wrapText="1"/>
    </xf>
    <xf numFmtId="0" fontId="13" fillId="0" borderId="59" xfId="0" applyFont="1" applyFill="1" applyBorder="1" applyAlignment="1" applyProtection="1">
      <alignment horizontal="center" vertical="center" wrapText="1"/>
    </xf>
    <xf numFmtId="0" fontId="13" fillId="0" borderId="59" xfId="0" applyNumberFormat="1" applyFont="1" applyFill="1" applyBorder="1" applyAlignment="1" applyProtection="1">
      <alignment horizontal="center" vertical="center"/>
      <protection locked="0"/>
    </xf>
    <xf numFmtId="49" fontId="13" fillId="0" borderId="59" xfId="0" applyNumberFormat="1" applyFont="1" applyFill="1" applyBorder="1" applyAlignment="1" applyProtection="1">
      <alignment horizontal="center" vertical="center"/>
      <protection locked="0"/>
    </xf>
    <xf numFmtId="0" fontId="13" fillId="0" borderId="60" xfId="0" applyFont="1" applyFill="1" applyBorder="1" applyAlignment="1" applyProtection="1">
      <alignment horizontal="center" vertical="center" wrapText="1"/>
    </xf>
    <xf numFmtId="0" fontId="13" fillId="0" borderId="5" xfId="0" applyFont="1" applyBorder="1" applyAlignment="1" applyProtection="1">
      <alignment horizontal="center" vertical="center" wrapText="1"/>
      <protection locked="0"/>
    </xf>
    <xf numFmtId="0" fontId="13" fillId="0" borderId="5" xfId="0" applyFont="1" applyFill="1" applyBorder="1" applyAlignment="1" applyProtection="1">
      <alignment horizontal="center" vertical="center" wrapText="1"/>
    </xf>
    <xf numFmtId="1" fontId="13" fillId="0" borderId="5" xfId="0" applyNumberFormat="1" applyFont="1" applyFill="1" applyBorder="1" applyAlignment="1" applyProtection="1">
      <alignment horizontal="center" vertical="center"/>
    </xf>
    <xf numFmtId="0" fontId="4" fillId="2" borderId="3"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1" fontId="4" fillId="2"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4" borderId="29" xfId="0" applyFont="1" applyFill="1" applyBorder="1" applyAlignment="1" applyProtection="1">
      <alignment horizontal="center" vertical="center" wrapText="1"/>
      <protection locked="0"/>
    </xf>
    <xf numFmtId="0" fontId="4" fillId="4" borderId="29" xfId="0" applyFont="1" applyFill="1" applyBorder="1" applyAlignment="1" applyProtection="1">
      <alignment horizontal="center" vertical="center" wrapText="1"/>
    </xf>
    <xf numFmtId="1" fontId="4" fillId="4" borderId="29" xfId="0" applyNumberFormat="1" applyFont="1" applyFill="1" applyBorder="1" applyAlignment="1" applyProtection="1">
      <alignment horizontal="center" vertical="center"/>
    </xf>
    <xf numFmtId="0" fontId="13" fillId="2" borderId="30" xfId="0" applyNumberFormat="1" applyFont="1" applyFill="1" applyBorder="1" applyAlignment="1">
      <alignment horizontal="center" vertical="center" wrapText="1"/>
    </xf>
    <xf numFmtId="0" fontId="13" fillId="2" borderId="18" xfId="0" applyNumberFormat="1" applyFont="1" applyFill="1" applyBorder="1" applyAlignment="1">
      <alignment horizontal="center" vertical="center" wrapText="1"/>
    </xf>
    <xf numFmtId="0" fontId="13" fillId="2" borderId="22" xfId="0" applyNumberFormat="1" applyFont="1" applyFill="1" applyBorder="1" applyAlignment="1">
      <alignment horizontal="center" vertical="center" wrapText="1"/>
    </xf>
    <xf numFmtId="0" fontId="13" fillId="0" borderId="20" xfId="0" applyFont="1" applyFill="1" applyBorder="1" applyAlignment="1">
      <alignment horizontal="center" vertical="center"/>
    </xf>
    <xf numFmtId="0" fontId="13" fillId="0" borderId="13" xfId="0" applyNumberFormat="1"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0" fontId="13" fillId="0" borderId="6" xfId="0" applyNumberFormat="1" applyFont="1" applyFill="1" applyBorder="1" applyAlignment="1">
      <alignment horizontal="center" vertical="center" wrapText="1"/>
    </xf>
    <xf numFmtId="0" fontId="13" fillId="0" borderId="14"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25" fillId="0" borderId="0" xfId="0" applyFont="1" applyFill="1" applyBorder="1" applyAlignment="1">
      <alignment vertical="center"/>
    </xf>
    <xf numFmtId="0" fontId="4" fillId="0" borderId="56" xfId="0" applyFont="1" applyFill="1" applyBorder="1" applyAlignment="1" applyProtection="1">
      <alignment horizontal="center" vertical="center" wrapText="1"/>
      <protection locked="0"/>
    </xf>
    <xf numFmtId="0" fontId="13" fillId="0" borderId="21" xfId="0"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48" fillId="0" borderId="11" xfId="0" applyFont="1" applyFill="1" applyBorder="1" applyAlignment="1">
      <alignment horizontal="center" vertical="center"/>
    </xf>
    <xf numFmtId="0" fontId="3" fillId="0" borderId="0" xfId="0" applyFont="1" applyFill="1" applyAlignment="1">
      <alignment vertical="top"/>
    </xf>
    <xf numFmtId="0" fontId="4" fillId="4" borderId="7" xfId="0" applyFont="1" applyFill="1" applyBorder="1" applyAlignment="1">
      <alignment horizontal="center" vertical="center"/>
    </xf>
    <xf numFmtId="0" fontId="13" fillId="0" borderId="16" xfId="0" applyFont="1" applyBorder="1" applyAlignment="1">
      <alignment horizontal="center" vertical="center"/>
    </xf>
    <xf numFmtId="0" fontId="4" fillId="4" borderId="29" xfId="0" applyFont="1" applyFill="1" applyBorder="1" applyAlignment="1">
      <alignment horizontal="center" vertical="center"/>
    </xf>
    <xf numFmtId="0" fontId="18" fillId="4" borderId="3" xfId="0" applyFont="1" applyFill="1" applyBorder="1" applyAlignment="1">
      <alignment horizontal="center" vertical="center"/>
    </xf>
    <xf numFmtId="9" fontId="13" fillId="0" borderId="3" xfId="52" applyNumberFormat="1" applyFont="1" applyFill="1" applyBorder="1" applyAlignment="1">
      <alignment horizontal="center" vertical="center"/>
    </xf>
    <xf numFmtId="0" fontId="27" fillId="0" borderId="3" xfId="0" applyFont="1" applyBorder="1" applyAlignment="1">
      <alignment horizontal="center" vertical="center" wrapText="1"/>
    </xf>
    <xf numFmtId="0" fontId="18" fillId="4" borderId="16" xfId="0" applyFont="1" applyFill="1" applyBorder="1" applyAlignment="1">
      <alignment horizontal="center" vertical="center"/>
    </xf>
    <xf numFmtId="0" fontId="48" fillId="0" borderId="3" xfId="0" applyFont="1" applyBorder="1" applyAlignment="1">
      <alignment horizontal="left" vertical="center" indent="1"/>
    </xf>
    <xf numFmtId="0" fontId="22" fillId="2" borderId="30" xfId="0" applyNumberFormat="1" applyFont="1" applyFill="1" applyBorder="1" applyAlignment="1">
      <alignment horizontal="center" vertical="center" wrapText="1"/>
    </xf>
    <xf numFmtId="0" fontId="22" fillId="2" borderId="18" xfId="0" applyNumberFormat="1" applyFont="1" applyFill="1" applyBorder="1" applyAlignment="1">
      <alignment horizontal="center" vertical="center" wrapText="1"/>
    </xf>
    <xf numFmtId="0" fontId="22" fillId="2" borderId="22" xfId="0" applyNumberFormat="1" applyFont="1" applyFill="1" applyBorder="1" applyAlignment="1">
      <alignment horizontal="center" vertical="center" wrapText="1"/>
    </xf>
    <xf numFmtId="0" fontId="22" fillId="0" borderId="21" xfId="0" applyNumberFormat="1" applyFont="1" applyFill="1" applyBorder="1" applyAlignment="1">
      <alignment horizontal="center" vertical="center" wrapText="1"/>
    </xf>
    <xf numFmtId="0" fontId="22" fillId="0" borderId="8" xfId="0" applyNumberFormat="1" applyFont="1" applyFill="1" applyBorder="1" applyAlignment="1">
      <alignment horizontal="center" vertical="center" wrapText="1"/>
    </xf>
    <xf numFmtId="0" fontId="22" fillId="0" borderId="0" xfId="0" applyNumberFormat="1" applyFont="1" applyFill="1" applyBorder="1" applyAlignment="1">
      <alignment horizontal="center" vertical="center" wrapText="1"/>
    </xf>
    <xf numFmtId="0" fontId="22" fillId="0" borderId="13" xfId="0" applyNumberFormat="1" applyFont="1" applyFill="1" applyBorder="1" applyAlignment="1">
      <alignment horizontal="center" vertical="center" wrapText="1"/>
    </xf>
    <xf numFmtId="0" fontId="13" fillId="20" borderId="16" xfId="0" applyFont="1" applyFill="1" applyBorder="1" applyAlignment="1">
      <alignment horizontal="center" vertical="center" wrapText="1"/>
    </xf>
    <xf numFmtId="0" fontId="13" fillId="19" borderId="16" xfId="0" applyFont="1" applyFill="1" applyBorder="1" applyAlignment="1">
      <alignment horizontal="center" vertical="center" wrapText="1"/>
    </xf>
    <xf numFmtId="0" fontId="13" fillId="19" borderId="18" xfId="0" applyFont="1" applyFill="1" applyBorder="1" applyAlignment="1">
      <alignment horizontal="center" vertical="center" wrapText="1"/>
    </xf>
    <xf numFmtId="0" fontId="22" fillId="0" borderId="7" xfId="0" applyNumberFormat="1" applyFont="1" applyFill="1" applyBorder="1" applyAlignment="1">
      <alignment horizontal="center" vertical="center" wrapText="1"/>
    </xf>
    <xf numFmtId="0" fontId="22" fillId="0" borderId="3"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3" fillId="0" borderId="7" xfId="0" applyFont="1" applyFill="1" applyBorder="1" applyAlignment="1">
      <alignment vertical="center" wrapText="1"/>
    </xf>
    <xf numFmtId="0" fontId="22" fillId="0" borderId="25" xfId="0" applyNumberFormat="1" applyFont="1" applyFill="1" applyBorder="1" applyAlignment="1">
      <alignment horizontal="center" vertical="center" wrapText="1"/>
    </xf>
    <xf numFmtId="0" fontId="22" fillId="0" borderId="26" xfId="0" applyNumberFormat="1" applyFont="1" applyFill="1" applyBorder="1" applyAlignment="1">
      <alignment horizontal="center" vertical="center" wrapText="1"/>
    </xf>
    <xf numFmtId="0" fontId="22" fillId="0" borderId="27" xfId="0" applyNumberFormat="1" applyFont="1" applyFill="1" applyBorder="1" applyAlignment="1">
      <alignment horizontal="center" vertical="center" wrapText="1"/>
    </xf>
    <xf numFmtId="0" fontId="48" fillId="0" borderId="14" xfId="0" applyFont="1" applyFill="1" applyBorder="1" applyAlignment="1">
      <alignment horizontal="center" vertical="center"/>
    </xf>
    <xf numFmtId="0" fontId="4" fillId="4" borderId="4" xfId="0" applyFont="1" applyFill="1" applyBorder="1" applyAlignment="1">
      <alignment horizontal="center" vertical="center"/>
    </xf>
    <xf numFmtId="0" fontId="13" fillId="4" borderId="16" xfId="0" applyFont="1" applyFill="1" applyBorder="1" applyAlignment="1">
      <alignment horizontal="center" vertical="center"/>
    </xf>
    <xf numFmtId="0" fontId="13" fillId="0" borderId="7" xfId="0" applyFont="1" applyBorder="1" applyAlignment="1">
      <alignment horizontal="center" vertical="center"/>
    </xf>
    <xf numFmtId="0" fontId="13" fillId="0" borderId="7" xfId="0" applyFont="1" applyBorder="1" applyAlignment="1">
      <alignment horizontal="center" vertical="center" wrapText="1"/>
    </xf>
    <xf numFmtId="0" fontId="13" fillId="4" borderId="3" xfId="0" applyFont="1" applyFill="1" applyBorder="1" applyAlignment="1" applyProtection="1">
      <alignment horizontal="center" vertical="center"/>
    </xf>
    <xf numFmtId="0" fontId="13" fillId="0" borderId="7" xfId="0" applyFont="1" applyFill="1" applyBorder="1" applyAlignment="1" applyProtection="1">
      <alignment horizontal="left" vertical="center" indent="1"/>
    </xf>
    <xf numFmtId="0" fontId="13" fillId="0" borderId="7" xfId="0" applyFont="1" applyFill="1" applyBorder="1" applyAlignment="1" applyProtection="1">
      <alignment horizontal="center" vertical="center"/>
    </xf>
    <xf numFmtId="0" fontId="13" fillId="0" borderId="3" xfId="0" applyFont="1" applyFill="1" applyBorder="1" applyAlignment="1" applyProtection="1">
      <alignment horizontal="left" vertical="center" indent="1"/>
    </xf>
    <xf numFmtId="0" fontId="13" fillId="2" borderId="2" xfId="0" applyFont="1" applyFill="1" applyBorder="1" applyAlignment="1">
      <alignment horizontal="center" vertical="center"/>
    </xf>
    <xf numFmtId="0" fontId="13" fillId="2" borderId="3" xfId="0" applyFont="1" applyFill="1" applyBorder="1" applyAlignment="1" applyProtection="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1" xfId="0" applyFont="1" applyBorder="1" applyAlignment="1">
      <alignment horizontal="center" vertical="center"/>
    </xf>
    <xf numFmtId="0" fontId="13" fillId="4" borderId="33" xfId="0" applyFont="1" applyFill="1" applyBorder="1" applyAlignment="1">
      <alignment horizontal="center" vertical="center"/>
    </xf>
    <xf numFmtId="0" fontId="13" fillId="0" borderId="29" xfId="0" applyFont="1" applyBorder="1" applyAlignment="1">
      <alignment horizontal="center" vertical="center"/>
    </xf>
    <xf numFmtId="0" fontId="2" fillId="0" borderId="0" xfId="0" applyFont="1" applyFill="1" applyBorder="1" applyAlignment="1">
      <alignment horizontal="left" vertical="center" indent="16"/>
    </xf>
    <xf numFmtId="0" fontId="2" fillId="0" borderId="0" xfId="0" applyFont="1" applyBorder="1" applyAlignment="1">
      <alignment horizontal="center" wrapText="1"/>
    </xf>
    <xf numFmtId="0" fontId="2" fillId="0" borderId="56" xfId="0" applyFont="1" applyBorder="1" applyAlignment="1">
      <alignment horizontal="center" wrapText="1"/>
    </xf>
    <xf numFmtId="0" fontId="4" fillId="0" borderId="56" xfId="0" applyFont="1" applyFill="1" applyBorder="1" applyAlignment="1" applyProtection="1">
      <alignment horizontal="center" vertical="center" wrapText="1"/>
      <protection locked="0"/>
    </xf>
    <xf numFmtId="0" fontId="18" fillId="0" borderId="0" xfId="0" applyFont="1" applyAlignment="1">
      <alignment horizontal="center" vertical="center" wrapText="1"/>
    </xf>
    <xf numFmtId="0" fontId="4" fillId="0" borderId="0" xfId="0" applyFont="1" applyFill="1" applyBorder="1" applyAlignment="1" applyProtection="1">
      <alignment horizontal="center" vertical="center" wrapText="1"/>
      <protection locked="0"/>
    </xf>
    <xf numFmtId="0" fontId="7" fillId="0" borderId="0" xfId="0" applyFont="1" applyBorder="1" applyAlignment="1">
      <alignment horizontal="center" wrapText="1"/>
    </xf>
    <xf numFmtId="0" fontId="13" fillId="4" borderId="7" xfId="0" applyFont="1" applyFill="1" applyBorder="1" applyAlignment="1">
      <alignment horizontal="center" vertical="center"/>
    </xf>
    <xf numFmtId="0" fontId="2" fillId="0" borderId="0" xfId="0" applyFont="1" applyFill="1" applyBorder="1" applyAlignment="1" applyProtection="1">
      <alignment horizontal="center" vertical="center" wrapText="1"/>
      <protection locked="0"/>
    </xf>
    <xf numFmtId="0" fontId="13" fillId="4" borderId="6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58" fillId="0" borderId="0" xfId="0" applyFont="1"/>
    <xf numFmtId="0" fontId="40" fillId="0" borderId="13" xfId="0" applyNumberFormat="1" applyFont="1" applyFill="1" applyBorder="1" applyAlignment="1">
      <alignment horizontal="center" vertical="center" wrapText="1"/>
    </xf>
    <xf numFmtId="0" fontId="48" fillId="0" borderId="5" xfId="0" applyNumberFormat="1" applyFont="1" applyFill="1" applyBorder="1" applyAlignment="1">
      <alignment horizontal="center" vertical="center" wrapText="1"/>
    </xf>
    <xf numFmtId="0" fontId="48" fillId="0" borderId="6" xfId="0" applyNumberFormat="1" applyFont="1" applyFill="1" applyBorder="1" applyAlignment="1">
      <alignment horizontal="center" vertical="center" wrapText="1"/>
    </xf>
    <xf numFmtId="0" fontId="48" fillId="0" borderId="11"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13" fillId="4" borderId="31" xfId="0" applyFont="1" applyFill="1" applyBorder="1" applyAlignment="1">
      <alignment horizontal="center" vertical="center" wrapText="1"/>
    </xf>
    <xf numFmtId="49" fontId="13" fillId="2" borderId="16" xfId="0" applyNumberFormat="1" applyFont="1" applyFill="1" applyBorder="1" applyAlignment="1">
      <alignment horizontal="center" vertical="center" wrapText="1"/>
    </xf>
    <xf numFmtId="49" fontId="13" fillId="2" borderId="18" xfId="0" applyNumberFormat="1"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13" fillId="0" borderId="3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1" xfId="0" applyFont="1" applyBorder="1" applyAlignment="1">
      <alignment horizontal="center" vertical="center" wrapText="1"/>
    </xf>
    <xf numFmtId="0" fontId="26" fillId="0" borderId="0" xfId="54" applyFont="1" applyAlignment="1">
      <alignment horizontal="left" indent="4"/>
    </xf>
    <xf numFmtId="0" fontId="26" fillId="0" borderId="0" xfId="54" applyFont="1" applyBorder="1" applyAlignment="1">
      <alignment horizontal="left" wrapText="1" indent="4"/>
    </xf>
    <xf numFmtId="0" fontId="59" fillId="22" borderId="0" xfId="0" applyFont="1" applyFill="1" applyAlignment="1">
      <alignment horizontal="right" vertical="center"/>
    </xf>
    <xf numFmtId="0" fontId="48" fillId="0" borderId="13" xfId="0" applyNumberFormat="1" applyFont="1" applyFill="1" applyBorder="1" applyAlignment="1">
      <alignment horizontal="center" vertical="center" wrapText="1"/>
    </xf>
    <xf numFmtId="0" fontId="4" fillId="0" borderId="54"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3" fillId="0" borderId="50"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3" xfId="0" applyNumberFormat="1" applyFont="1" applyBorder="1" applyAlignment="1">
      <alignment horizontal="center" vertical="center"/>
    </xf>
    <xf numFmtId="0" fontId="13" fillId="0" borderId="10" xfId="0" applyFont="1" applyFill="1" applyBorder="1" applyAlignment="1">
      <alignment horizontal="center" vertical="center" wrapText="1"/>
    </xf>
    <xf numFmtId="0" fontId="18" fillId="4" borderId="57" xfId="0" applyFont="1" applyFill="1" applyBorder="1" applyAlignment="1" applyProtection="1">
      <alignment horizontal="center" vertical="center" wrapText="1"/>
      <protection locked="0"/>
    </xf>
    <xf numFmtId="0" fontId="48" fillId="0" borderId="7" xfId="0" applyFont="1" applyFill="1" applyBorder="1" applyAlignment="1" applyProtection="1">
      <alignment horizontal="center" vertical="center" wrapText="1"/>
    </xf>
    <xf numFmtId="0" fontId="48" fillId="0" borderId="3" xfId="0" applyFont="1" applyFill="1" applyBorder="1" applyAlignment="1" applyProtection="1">
      <alignment horizontal="center" vertical="center" wrapText="1"/>
    </xf>
    <xf numFmtId="1" fontId="13" fillId="0" borderId="57" xfId="0" applyNumberFormat="1" applyFont="1" applyFill="1" applyBorder="1" applyAlignment="1" applyProtection="1">
      <alignment horizontal="center" vertical="center"/>
    </xf>
    <xf numFmtId="0" fontId="48" fillId="0" borderId="57" xfId="0" applyFont="1" applyFill="1" applyBorder="1" applyAlignment="1" applyProtection="1">
      <alignment horizontal="center" vertical="center" wrapText="1"/>
    </xf>
    <xf numFmtId="0" fontId="4" fillId="2" borderId="29"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xf>
    <xf numFmtId="0" fontId="18" fillId="2" borderId="29" xfId="0" applyFont="1" applyFill="1" applyBorder="1" applyAlignment="1" applyProtection="1">
      <alignment horizontal="center" vertical="center" wrapText="1"/>
    </xf>
    <xf numFmtId="0" fontId="48" fillId="0" borderId="60" xfId="0" applyFont="1" applyFill="1" applyBorder="1" applyAlignment="1" applyProtection="1">
      <alignment horizontal="center" vertical="center" wrapText="1"/>
    </xf>
    <xf numFmtId="0" fontId="48" fillId="3" borderId="36" xfId="0" applyFont="1" applyFill="1" applyBorder="1" applyAlignment="1">
      <alignment horizontal="center" vertical="center" wrapText="1"/>
    </xf>
    <xf numFmtId="0" fontId="13" fillId="0" borderId="37"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7" fillId="0" borderId="0" xfId="0" applyFont="1" applyFill="1" applyBorder="1" applyAlignment="1" applyProtection="1">
      <alignment horizontal="center" vertical="center" wrapText="1"/>
      <protection locked="0"/>
    </xf>
    <xf numFmtId="0" fontId="13" fillId="2" borderId="62"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61" xfId="0" applyFont="1" applyFill="1" applyBorder="1" applyAlignment="1">
      <alignment horizontal="center" vertical="center" wrapText="1"/>
    </xf>
    <xf numFmtId="0" fontId="48" fillId="3" borderId="33" xfId="0" applyFont="1" applyFill="1" applyBorder="1" applyAlignment="1">
      <alignment horizontal="center" vertical="center" wrapText="1"/>
    </xf>
    <xf numFmtId="0" fontId="48" fillId="3" borderId="2" xfId="0" applyFont="1" applyFill="1" applyBorder="1" applyAlignment="1">
      <alignment horizontal="center" vertical="center" wrapText="1"/>
    </xf>
    <xf numFmtId="0" fontId="7" fillId="0" borderId="56" xfId="0" applyFont="1" applyBorder="1" applyAlignment="1">
      <alignment horizontal="center" wrapText="1"/>
    </xf>
    <xf numFmtId="0" fontId="48" fillId="0" borderId="34" xfId="0" applyFont="1" applyFill="1" applyBorder="1" applyAlignment="1">
      <alignment horizontal="center" vertical="center" wrapText="1"/>
    </xf>
    <xf numFmtId="0" fontId="7" fillId="0" borderId="0" xfId="0" applyFont="1" applyBorder="1" applyAlignment="1">
      <alignment horizontal="center" vertical="center" wrapText="1"/>
    </xf>
    <xf numFmtId="1" fontId="4" fillId="2" borderId="29" xfId="0" applyNumberFormat="1" applyFont="1" applyFill="1" applyBorder="1" applyAlignment="1" applyProtection="1">
      <alignment horizontal="center" vertical="center"/>
    </xf>
    <xf numFmtId="9" fontId="4" fillId="0" borderId="1" xfId="52" applyFont="1" applyFill="1" applyBorder="1" applyAlignment="1">
      <alignment horizontal="center" vertical="center"/>
    </xf>
    <xf numFmtId="0" fontId="13" fillId="4" borderId="68"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71" xfId="0" applyFont="1" applyFill="1" applyBorder="1" applyAlignment="1">
      <alignment horizontal="center" vertical="center" wrapText="1"/>
    </xf>
    <xf numFmtId="0" fontId="13" fillId="0" borderId="4" xfId="0" applyFont="1" applyFill="1" applyBorder="1" applyAlignment="1">
      <alignment horizontal="center" vertical="center"/>
    </xf>
    <xf numFmtId="0" fontId="18" fillId="4" borderId="69" xfId="0" applyFont="1" applyFill="1" applyBorder="1" applyAlignment="1">
      <alignment horizontal="center" vertical="center" wrapText="1"/>
    </xf>
    <xf numFmtId="0" fontId="48" fillId="0" borderId="7" xfId="0" applyFont="1" applyFill="1" applyBorder="1" applyAlignment="1">
      <alignment horizontal="center" vertical="center" wrapText="1"/>
    </xf>
    <xf numFmtId="0" fontId="48" fillId="0" borderId="33" xfId="0" applyFont="1" applyFill="1" applyBorder="1" applyAlignment="1">
      <alignment horizontal="center" vertical="center" wrapText="1"/>
    </xf>
    <xf numFmtId="0" fontId="48" fillId="0" borderId="66" xfId="0" applyFont="1" applyFill="1" applyBorder="1" applyAlignment="1">
      <alignment horizontal="center" vertical="center" wrapText="1"/>
    </xf>
    <xf numFmtId="0" fontId="4" fillId="4" borderId="70" xfId="0" applyFont="1" applyFill="1" applyBorder="1" applyAlignment="1">
      <alignment horizontal="center" vertical="center"/>
    </xf>
    <xf numFmtId="0" fontId="13" fillId="0" borderId="59" xfId="0" applyFont="1" applyFill="1" applyBorder="1" applyAlignment="1">
      <alignment horizontal="center" vertical="center"/>
    </xf>
    <xf numFmtId="0" fontId="13" fillId="0" borderId="1" xfId="0" applyFont="1" applyFill="1" applyBorder="1" applyAlignment="1">
      <alignment horizontal="center" vertical="center"/>
    </xf>
    <xf numFmtId="0" fontId="4" fillId="4" borderId="63" xfId="0" applyFont="1" applyFill="1" applyBorder="1" applyAlignment="1">
      <alignment horizontal="center" vertical="center"/>
    </xf>
    <xf numFmtId="0" fontId="13" fillId="0" borderId="64" xfId="0" applyFont="1" applyFill="1" applyBorder="1" applyAlignment="1">
      <alignment horizontal="center" vertical="center"/>
    </xf>
    <xf numFmtId="0" fontId="4" fillId="4" borderId="34" xfId="0" applyFont="1" applyFill="1" applyBorder="1" applyAlignment="1">
      <alignment horizontal="center" vertical="center"/>
    </xf>
    <xf numFmtId="0" fontId="18" fillId="4" borderId="63" xfId="0" applyFont="1" applyFill="1" applyBorder="1" applyAlignment="1">
      <alignment horizontal="center" vertical="center"/>
    </xf>
    <xf numFmtId="0" fontId="18" fillId="4" borderId="34" xfId="0" applyFont="1" applyFill="1" applyBorder="1" applyAlignment="1">
      <alignment horizontal="center" vertical="center"/>
    </xf>
    <xf numFmtId="0" fontId="48" fillId="0" borderId="1" xfId="0" applyFont="1" applyFill="1" applyBorder="1" applyAlignment="1">
      <alignment horizontal="center" vertical="center"/>
    </xf>
    <xf numFmtId="0" fontId="48" fillId="0" borderId="2" xfId="0" applyFont="1" applyBorder="1" applyAlignment="1">
      <alignment horizontal="center" vertical="center"/>
    </xf>
    <xf numFmtId="0" fontId="48" fillId="0" borderId="64" xfId="0" applyFont="1" applyBorder="1" applyAlignment="1">
      <alignment horizontal="center" vertical="center"/>
    </xf>
    <xf numFmtId="0" fontId="48" fillId="0" borderId="1" xfId="0" applyFont="1" applyBorder="1" applyAlignment="1">
      <alignment horizontal="center" vertical="center"/>
    </xf>
    <xf numFmtId="0" fontId="13" fillId="0" borderId="1" xfId="0" applyFont="1" applyBorder="1" applyAlignment="1">
      <alignment horizontal="center" vertical="center"/>
    </xf>
    <xf numFmtId="0" fontId="18" fillId="4" borderId="63" xfId="0" applyFont="1" applyFill="1" applyBorder="1" applyAlignment="1">
      <alignment horizontal="center" vertical="center" wrapText="1"/>
    </xf>
    <xf numFmtId="0" fontId="48" fillId="3" borderId="3" xfId="0" applyFont="1" applyFill="1" applyBorder="1" applyAlignment="1">
      <alignment horizontal="center" vertical="center" wrapText="1"/>
    </xf>
    <xf numFmtId="0" fontId="48" fillId="3" borderId="64" xfId="0" applyFont="1" applyFill="1" applyBorder="1" applyAlignment="1">
      <alignment horizontal="center" vertical="center" wrapText="1"/>
    </xf>
    <xf numFmtId="0" fontId="13" fillId="0" borderId="7" xfId="0" applyFont="1" applyBorder="1" applyAlignment="1" applyProtection="1">
      <alignment horizontal="center" vertical="center"/>
      <protection locked="0"/>
    </xf>
    <xf numFmtId="0" fontId="48" fillId="0" borderId="3" xfId="0" applyFont="1" applyBorder="1" applyAlignment="1">
      <alignment horizontal="center" vertical="center" wrapText="1"/>
    </xf>
    <xf numFmtId="0" fontId="13" fillId="0" borderId="7" xfId="0" applyFont="1" applyFill="1" applyBorder="1" applyAlignment="1">
      <alignment vertical="center"/>
    </xf>
    <xf numFmtId="0" fontId="46" fillId="2" borderId="0" xfId="0" applyFont="1" applyFill="1" applyAlignment="1">
      <alignment vertical="center"/>
    </xf>
    <xf numFmtId="0" fontId="18" fillId="2" borderId="0" xfId="0" applyFont="1" applyFill="1" applyBorder="1"/>
    <xf numFmtId="0" fontId="18" fillId="2" borderId="0" xfId="0" applyFont="1" applyFill="1" applyAlignment="1">
      <alignment horizontal="left" vertical="center"/>
    </xf>
    <xf numFmtId="0" fontId="4" fillId="2" borderId="0" xfId="0" applyFont="1" applyFill="1" applyBorder="1" applyAlignment="1">
      <alignment vertical="center"/>
    </xf>
    <xf numFmtId="0" fontId="4" fillId="0" borderId="0" xfId="0" applyFont="1" applyFill="1" applyAlignment="1">
      <alignment vertical="center"/>
    </xf>
    <xf numFmtId="3" fontId="13" fillId="2" borderId="3" xfId="0" applyNumberFormat="1" applyFont="1" applyFill="1" applyBorder="1" applyAlignment="1" applyProtection="1">
      <alignment horizontal="center" vertical="center" wrapText="1"/>
    </xf>
    <xf numFmtId="3" fontId="48" fillId="2" borderId="3" xfId="0" applyNumberFormat="1" applyFont="1" applyFill="1" applyBorder="1" applyAlignment="1">
      <alignment horizontal="center" vertical="center" wrapText="1"/>
    </xf>
    <xf numFmtId="0" fontId="48" fillId="0" borderId="16" xfId="0" applyFont="1" applyFill="1" applyBorder="1" applyAlignment="1">
      <alignment horizontal="center" vertical="center" wrapText="1"/>
    </xf>
    <xf numFmtId="0" fontId="4" fillId="4" borderId="57" xfId="0" applyFont="1" applyFill="1" applyBorder="1" applyAlignment="1" applyProtection="1">
      <alignment horizontal="center" vertical="center"/>
      <protection locked="0"/>
    </xf>
    <xf numFmtId="0" fontId="13" fillId="0" borderId="7" xfId="0" applyNumberFormat="1" applyFont="1" applyBorder="1" applyAlignment="1" applyProtection="1">
      <alignment horizontal="center" vertical="center" wrapText="1"/>
    </xf>
    <xf numFmtId="0" fontId="13" fillId="0" borderId="7" xfId="0" applyNumberFormat="1" applyFont="1" applyFill="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3" xfId="0" applyNumberFormat="1" applyFont="1" applyBorder="1" applyAlignment="1" applyProtection="1">
      <alignment horizontal="center" vertical="center" wrapText="1"/>
    </xf>
    <xf numFmtId="0" fontId="13" fillId="0" borderId="3" xfId="0" applyNumberFormat="1" applyFont="1" applyFill="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48" fillId="0" borderId="3" xfId="0" applyNumberFormat="1" applyFont="1" applyFill="1" applyBorder="1" applyAlignment="1" applyProtection="1">
      <alignment horizontal="center" vertical="center" wrapText="1"/>
    </xf>
    <xf numFmtId="0" fontId="4" fillId="4" borderId="16" xfId="0" applyFont="1" applyFill="1" applyBorder="1" applyAlignment="1" applyProtection="1">
      <alignment horizontal="center" vertical="center" wrapText="1"/>
      <protection locked="0"/>
    </xf>
    <xf numFmtId="0" fontId="18" fillId="4" borderId="16" xfId="0" applyNumberFormat="1" applyFont="1" applyFill="1" applyBorder="1" applyAlignment="1" applyProtection="1">
      <alignment horizontal="center" vertical="center" wrapText="1"/>
    </xf>
    <xf numFmtId="0" fontId="4" fillId="4" borderId="16" xfId="0" applyNumberFormat="1" applyFont="1" applyFill="1" applyBorder="1" applyAlignment="1" applyProtection="1">
      <alignment horizontal="center" vertical="center" wrapText="1"/>
    </xf>
    <xf numFmtId="0" fontId="4" fillId="4" borderId="16" xfId="0" applyFont="1" applyFill="1" applyBorder="1" applyAlignment="1" applyProtection="1">
      <alignment horizontal="center" vertical="center"/>
      <protection locked="0"/>
    </xf>
    <xf numFmtId="0" fontId="18" fillId="4" borderId="16" xfId="0" applyFont="1" applyFill="1" applyBorder="1" applyAlignment="1" applyProtection="1">
      <alignment horizontal="center" vertical="center" wrapText="1"/>
    </xf>
    <xf numFmtId="0" fontId="48" fillId="0" borderId="3" xfId="0" applyFont="1" applyFill="1" applyBorder="1" applyAlignment="1" applyProtection="1">
      <alignment horizontal="center" vertical="center" wrapText="1"/>
      <protection locked="0"/>
    </xf>
    <xf numFmtId="0" fontId="48" fillId="2" borderId="55" xfId="55" applyFont="1" applyFill="1" applyBorder="1" applyAlignment="1">
      <alignment horizontal="center" vertical="center" wrapText="1"/>
    </xf>
    <xf numFmtId="0" fontId="48" fillId="2" borderId="16" xfId="55" applyFont="1" applyFill="1" applyBorder="1" applyAlignment="1">
      <alignment horizontal="center" vertical="center" wrapText="1"/>
    </xf>
    <xf numFmtId="0" fontId="48" fillId="2" borderId="39" xfId="55" applyFont="1" applyFill="1" applyBorder="1" applyAlignment="1">
      <alignment horizontal="center" vertical="center"/>
    </xf>
    <xf numFmtId="0" fontId="13" fillId="0" borderId="4" xfId="0" applyFont="1" applyBorder="1" applyAlignment="1">
      <alignment horizontal="center" vertical="center"/>
    </xf>
    <xf numFmtId="0" fontId="48" fillId="3" borderId="7" xfId="0" applyFont="1" applyFill="1" applyBorder="1" applyAlignment="1">
      <alignment horizontal="center" vertical="center" wrapText="1"/>
    </xf>
    <xf numFmtId="0" fontId="48" fillId="3" borderId="37" xfId="0" applyFont="1" applyFill="1" applyBorder="1" applyAlignment="1">
      <alignment horizontal="center" vertical="center" wrapText="1"/>
    </xf>
    <xf numFmtId="0" fontId="48" fillId="3" borderId="35" xfId="0" applyFont="1" applyFill="1" applyBorder="1" applyAlignment="1">
      <alignment horizontal="center" vertical="center" wrapText="1"/>
    </xf>
    <xf numFmtId="0" fontId="4" fillId="18" borderId="3" xfId="0" applyFont="1" applyFill="1" applyBorder="1" applyAlignment="1">
      <alignment horizontal="center" vertical="center" wrapText="1"/>
    </xf>
    <xf numFmtId="49" fontId="13" fillId="2" borderId="15" xfId="0" applyNumberFormat="1" applyFont="1" applyFill="1" applyBorder="1" applyAlignment="1">
      <alignment horizontal="center" vertical="center" wrapText="1"/>
    </xf>
    <xf numFmtId="49" fontId="13" fillId="2" borderId="22" xfId="0" applyNumberFormat="1" applyFont="1" applyFill="1" applyBorder="1" applyAlignment="1">
      <alignment horizontal="center" vertical="center" wrapText="1"/>
    </xf>
    <xf numFmtId="49" fontId="13" fillId="2" borderId="38" xfId="0" applyNumberFormat="1" applyFont="1" applyFill="1" applyBorder="1" applyAlignment="1">
      <alignment horizontal="center" vertical="center" wrapText="1"/>
    </xf>
    <xf numFmtId="49" fontId="13" fillId="2" borderId="39"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33" xfId="0" applyNumberFormat="1"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5" xfId="0" applyFont="1" applyBorder="1" applyAlignment="1">
      <alignment horizontal="center" vertical="center" wrapText="1"/>
    </xf>
    <xf numFmtId="0" fontId="13" fillId="2" borderId="16" xfId="0" applyNumberFormat="1" applyFont="1" applyFill="1" applyBorder="1" applyAlignment="1">
      <alignment horizontal="center" vertical="center" wrapText="1"/>
    </xf>
    <xf numFmtId="0" fontId="13" fillId="2" borderId="15" xfId="0" applyNumberFormat="1"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3" borderId="7" xfId="0" applyFont="1" applyFill="1" applyBorder="1" applyAlignment="1">
      <alignment horizontal="center" vertical="center"/>
    </xf>
    <xf numFmtId="0" fontId="13" fillId="3" borderId="16" xfId="0" applyFont="1" applyFill="1" applyBorder="1" applyAlignment="1">
      <alignment horizontal="center" vertical="center"/>
    </xf>
    <xf numFmtId="0" fontId="13" fillId="0" borderId="42" xfId="0" applyFont="1" applyFill="1" applyBorder="1" applyAlignment="1">
      <alignment horizontal="center" vertical="center"/>
    </xf>
    <xf numFmtId="0" fontId="13" fillId="0" borderId="45"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48" fillId="0" borderId="0" xfId="0" applyFont="1" applyFill="1" applyBorder="1" applyAlignment="1">
      <alignment horizontal="left" vertical="center" wrapText="1"/>
    </xf>
    <xf numFmtId="0" fontId="16" fillId="0" borderId="0" xfId="0" applyNumberFormat="1" applyFont="1" applyFill="1" applyBorder="1" applyAlignment="1">
      <alignment horizontal="left" vertical="top"/>
    </xf>
    <xf numFmtId="0" fontId="4" fillId="4" borderId="5" xfId="0" applyFont="1" applyFill="1" applyBorder="1" applyAlignment="1" applyProtection="1">
      <alignment horizontal="center" vertical="center" wrapText="1"/>
      <protection locked="0"/>
    </xf>
    <xf numFmtId="1" fontId="4" fillId="4" borderId="6" xfId="0" applyNumberFormat="1"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4" borderId="5" xfId="0" applyFont="1" applyFill="1" applyBorder="1" applyAlignment="1">
      <alignment horizontal="center" vertical="center"/>
    </xf>
    <xf numFmtId="0" fontId="19" fillId="0" borderId="0" xfId="0" applyFont="1"/>
    <xf numFmtId="0" fontId="19" fillId="0" borderId="0" xfId="0" applyFont="1" applyFill="1" applyBorder="1" applyAlignment="1">
      <alignment vertical="center"/>
    </xf>
    <xf numFmtId="0" fontId="3" fillId="4" borderId="55" xfId="0" applyFont="1" applyFill="1" applyBorder="1" applyAlignment="1">
      <alignment horizontal="center" vertical="center"/>
    </xf>
    <xf numFmtId="0" fontId="3" fillId="4" borderId="38" xfId="0" applyFont="1" applyFill="1" applyBorder="1" applyAlignment="1">
      <alignment horizontal="center" vertical="center"/>
    </xf>
    <xf numFmtId="0" fontId="3" fillId="4" borderId="71" xfId="0" applyFont="1" applyFill="1" applyBorder="1" applyAlignment="1">
      <alignment horizontal="center" vertical="center"/>
    </xf>
    <xf numFmtId="0" fontId="3" fillId="0" borderId="4" xfId="0" applyFont="1" applyBorder="1" applyAlignment="1">
      <alignment horizontal="center" vertical="center"/>
    </xf>
    <xf numFmtId="0" fontId="29" fillId="0" borderId="36" xfId="0" applyFont="1" applyFill="1" applyBorder="1" applyAlignment="1">
      <alignment horizontal="center" vertical="center"/>
    </xf>
    <xf numFmtId="0" fontId="29" fillId="0" borderId="33" xfId="0" applyFont="1" applyFill="1" applyBorder="1" applyAlignment="1">
      <alignment horizontal="center" vertical="center"/>
    </xf>
    <xf numFmtId="0" fontId="29" fillId="0" borderId="56" xfId="0" applyFont="1" applyFill="1" applyBorder="1" applyAlignment="1">
      <alignment horizontal="center" vertical="center"/>
    </xf>
    <xf numFmtId="0" fontId="29" fillId="0" borderId="66" xfId="0" applyFont="1" applyFill="1" applyBorder="1" applyAlignment="1">
      <alignment horizontal="center" vertical="center"/>
    </xf>
    <xf numFmtId="0" fontId="29" fillId="0" borderId="9" xfId="0" applyFont="1" applyFill="1" applyBorder="1" applyAlignment="1">
      <alignment horizontal="center" vertical="center" wrapText="1"/>
    </xf>
    <xf numFmtId="0" fontId="3" fillId="0" borderId="1" xfId="0" applyFont="1" applyBorder="1" applyAlignment="1">
      <alignment horizontal="center" vertical="center"/>
    </xf>
    <xf numFmtId="0" fontId="29" fillId="0" borderId="34" xfId="0" applyFont="1" applyFill="1" applyBorder="1" applyAlignment="1">
      <alignment horizontal="center" vertical="center"/>
    </xf>
    <xf numFmtId="0" fontId="29" fillId="0" borderId="2"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64" xfId="0" applyFont="1" applyFill="1" applyBorder="1" applyAlignment="1">
      <alignment horizontal="center" vertical="center"/>
    </xf>
    <xf numFmtId="16" fontId="13" fillId="0" borderId="0" xfId="0" applyNumberFormat="1" applyFont="1" applyAlignment="1">
      <alignment horizontal="center"/>
    </xf>
    <xf numFmtId="0" fontId="0" fillId="2" borderId="14" xfId="0" applyFont="1" applyFill="1" applyBorder="1" applyAlignment="1">
      <alignment horizontal="center" vertical="center" wrapText="1"/>
    </xf>
    <xf numFmtId="0" fontId="0" fillId="4" borderId="10" xfId="0" applyFont="1" applyFill="1" applyBorder="1" applyAlignment="1">
      <alignment horizontal="center" vertical="center" wrapText="1"/>
    </xf>
    <xf numFmtId="0" fontId="0" fillId="2" borderId="33"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4" fillId="0" borderId="72" xfId="0" applyFont="1" applyFill="1" applyBorder="1" applyAlignment="1">
      <alignment horizontal="center" vertical="center"/>
    </xf>
    <xf numFmtId="0" fontId="13" fillId="0" borderId="73" xfId="0" applyFont="1" applyFill="1" applyBorder="1" applyAlignment="1">
      <alignment horizontal="center" vertical="center" wrapText="1"/>
    </xf>
    <xf numFmtId="167" fontId="13" fillId="2" borderId="74" xfId="56" applyNumberFormat="1" applyFont="1" applyFill="1" applyBorder="1" applyAlignment="1">
      <alignment horizontal="center" vertical="center"/>
    </xf>
    <xf numFmtId="167" fontId="48" fillId="0" borderId="75" xfId="56" applyNumberFormat="1" applyFont="1" applyFill="1" applyBorder="1" applyAlignment="1">
      <alignment horizontal="center" vertical="center"/>
    </xf>
    <xf numFmtId="167" fontId="13" fillId="2" borderId="76" xfId="56" applyNumberFormat="1" applyFont="1" applyFill="1" applyBorder="1" applyAlignment="1">
      <alignment horizontal="center" vertical="center"/>
    </xf>
    <xf numFmtId="167" fontId="13" fillId="0" borderId="77" xfId="56" applyNumberFormat="1" applyFont="1" applyFill="1" applyBorder="1" applyAlignment="1">
      <alignment horizontal="center" vertical="center"/>
    </xf>
    <xf numFmtId="167" fontId="48" fillId="2" borderId="78" xfId="56" applyNumberFormat="1" applyFont="1" applyFill="1" applyBorder="1" applyAlignment="1">
      <alignment horizontal="center" vertical="center"/>
    </xf>
    <xf numFmtId="167" fontId="48" fillId="0" borderId="73" xfId="56" applyNumberFormat="1" applyFont="1" applyFill="1" applyBorder="1" applyAlignment="1">
      <alignment horizontal="center" vertical="center"/>
    </xf>
    <xf numFmtId="167" fontId="48" fillId="2" borderId="74" xfId="56" applyNumberFormat="1" applyFont="1" applyFill="1" applyBorder="1" applyAlignment="1">
      <alignment horizontal="center" vertical="center"/>
    </xf>
    <xf numFmtId="167" fontId="13" fillId="2" borderId="78" xfId="56" applyNumberFormat="1" applyFont="1" applyFill="1" applyBorder="1" applyAlignment="1">
      <alignment horizontal="center" vertical="center"/>
    </xf>
    <xf numFmtId="167" fontId="13" fillId="0" borderId="73" xfId="56" applyNumberFormat="1" applyFont="1" applyFill="1" applyBorder="1" applyAlignment="1">
      <alignment horizontal="center" vertical="center"/>
    </xf>
    <xf numFmtId="167" fontId="13" fillId="0" borderId="79" xfId="56" applyNumberFormat="1" applyFont="1" applyFill="1" applyBorder="1" applyAlignment="1">
      <alignment horizontal="center" vertical="center"/>
    </xf>
    <xf numFmtId="0" fontId="13" fillId="0" borderId="80" xfId="0" applyFont="1" applyFill="1" applyBorder="1" applyAlignment="1">
      <alignment horizontal="center" vertical="center" wrapText="1"/>
    </xf>
    <xf numFmtId="167" fontId="48" fillId="0" borderId="77" xfId="56" applyNumberFormat="1" applyFont="1" applyFill="1" applyBorder="1" applyAlignment="1">
      <alignment horizontal="center" vertical="center"/>
    </xf>
    <xf numFmtId="167" fontId="13" fillId="2" borderId="81" xfId="56" applyNumberFormat="1" applyFont="1" applyFill="1" applyBorder="1" applyAlignment="1">
      <alignment horizontal="center" vertical="center"/>
    </xf>
    <xf numFmtId="167" fontId="13" fillId="0" borderId="80" xfId="56" applyNumberFormat="1" applyFont="1" applyFill="1" applyBorder="1" applyAlignment="1">
      <alignment horizontal="center" vertical="center"/>
    </xf>
    <xf numFmtId="167" fontId="13" fillId="0" borderId="72" xfId="56" applyNumberFormat="1" applyFont="1" applyFill="1" applyBorder="1" applyAlignment="1">
      <alignment horizontal="center" vertical="center"/>
    </xf>
    <xf numFmtId="167" fontId="48" fillId="2" borderId="76" xfId="56" applyNumberFormat="1" applyFont="1" applyFill="1" applyBorder="1" applyAlignment="1">
      <alignment horizontal="center" vertical="center"/>
    </xf>
    <xf numFmtId="167" fontId="48" fillId="2" borderId="81" xfId="56" applyNumberFormat="1" applyFont="1" applyFill="1" applyBorder="1" applyAlignment="1">
      <alignment horizontal="center" vertical="center"/>
    </xf>
    <xf numFmtId="167" fontId="48" fillId="0" borderId="80" xfId="56" applyNumberFormat="1" applyFont="1" applyFill="1" applyBorder="1" applyAlignment="1">
      <alignment horizontal="center" vertical="center"/>
    </xf>
    <xf numFmtId="0" fontId="4" fillId="0" borderId="80" xfId="0" applyFont="1" applyFill="1" applyBorder="1" applyAlignment="1">
      <alignment horizontal="center" vertical="center"/>
    </xf>
    <xf numFmtId="0" fontId="0" fillId="0" borderId="0" xfId="0" applyAlignment="1">
      <alignment vertical="top"/>
    </xf>
    <xf numFmtId="0" fontId="13" fillId="0" borderId="82" xfId="0" quotePrefix="1" applyFont="1" applyFill="1" applyBorder="1" applyAlignment="1">
      <alignment horizontal="center" vertical="center" wrapText="1"/>
    </xf>
    <xf numFmtId="0" fontId="13" fillId="0" borderId="83" xfId="0" applyFont="1" applyFill="1" applyBorder="1" applyAlignment="1">
      <alignment horizontal="center" vertical="center" wrapText="1"/>
    </xf>
    <xf numFmtId="167" fontId="13" fillId="2" borderId="84" xfId="56" applyNumberFormat="1" applyFont="1" applyFill="1" applyBorder="1" applyAlignment="1">
      <alignment horizontal="center" vertical="center"/>
    </xf>
    <xf numFmtId="167" fontId="13" fillId="0" borderId="85" xfId="56" applyNumberFormat="1" applyFont="1" applyFill="1" applyBorder="1" applyAlignment="1">
      <alignment horizontal="center" vertical="center"/>
    </xf>
    <xf numFmtId="167" fontId="13" fillId="2" borderId="86" xfId="56" applyNumberFormat="1" applyFont="1" applyFill="1" applyBorder="1" applyAlignment="1">
      <alignment horizontal="center" vertical="center"/>
    </xf>
    <xf numFmtId="167" fontId="13" fillId="0" borderId="83" xfId="56" applyNumberFormat="1" applyFont="1" applyFill="1" applyBorder="1" applyAlignment="1">
      <alignment horizontal="center" vertical="center"/>
    </xf>
    <xf numFmtId="167" fontId="48" fillId="2" borderId="84" xfId="56" applyNumberFormat="1" applyFont="1" applyFill="1" applyBorder="1" applyAlignment="1">
      <alignment horizontal="center" vertical="center"/>
    </xf>
    <xf numFmtId="167" fontId="48" fillId="0" borderId="85" xfId="56" applyNumberFormat="1" applyFont="1" applyFill="1" applyBorder="1" applyAlignment="1">
      <alignment horizontal="center" vertical="center"/>
    </xf>
    <xf numFmtId="167" fontId="13" fillId="0" borderId="82" xfId="56" applyNumberFormat="1" applyFont="1" applyFill="1" applyBorder="1" applyAlignment="1">
      <alignment horizontal="center" vertical="center"/>
    </xf>
    <xf numFmtId="167" fontId="48" fillId="27" borderId="10" xfId="56" applyNumberFormat="1" applyFont="1" applyFill="1" applyBorder="1" applyAlignment="1">
      <alignment horizontal="center" vertical="center"/>
    </xf>
    <xf numFmtId="167" fontId="48" fillId="2" borderId="2" xfId="56" applyNumberFormat="1" applyFont="1" applyFill="1" applyBorder="1" applyAlignment="1">
      <alignment horizontal="center" vertical="center"/>
    </xf>
    <xf numFmtId="167" fontId="48" fillId="27" borderId="1" xfId="56" applyNumberFormat="1" applyFont="1" applyFill="1" applyBorder="1" applyAlignment="1">
      <alignment horizontal="center" vertical="center"/>
    </xf>
    <xf numFmtId="167" fontId="48" fillId="2" borderId="11" xfId="56" applyNumberFormat="1" applyFont="1" applyFill="1" applyBorder="1" applyAlignment="1">
      <alignment horizontal="center" vertical="center"/>
    </xf>
    <xf numFmtId="167" fontId="48" fillId="27" borderId="3" xfId="56" applyNumberFormat="1" applyFont="1" applyFill="1" applyBorder="1" applyAlignment="1">
      <alignment horizontal="center" vertical="center"/>
    </xf>
    <xf numFmtId="0" fontId="3" fillId="0" borderId="0" xfId="0" applyFont="1" applyAlignment="1">
      <alignment vertical="top" wrapText="1"/>
    </xf>
    <xf numFmtId="0" fontId="19" fillId="0" borderId="0" xfId="0" applyFont="1" applyFill="1" applyAlignment="1">
      <alignment horizontal="left" vertical="top" wrapText="1"/>
    </xf>
    <xf numFmtId="0" fontId="13" fillId="0" borderId="1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0" xfId="0" applyFont="1" applyFill="1" applyBorder="1" applyAlignment="1">
      <alignment horizontal="center" vertical="center"/>
    </xf>
    <xf numFmtId="0" fontId="32" fillId="0" borderId="0" xfId="0" applyFont="1" applyFill="1" applyBorder="1" applyAlignment="1">
      <alignment horizontal="left"/>
    </xf>
    <xf numFmtId="0" fontId="4" fillId="2" borderId="3" xfId="0" applyFont="1" applyFill="1" applyBorder="1" applyAlignment="1">
      <alignment horizontal="center" vertical="center"/>
    </xf>
    <xf numFmtId="0" fontId="18" fillId="4" borderId="29" xfId="0" applyFont="1" applyFill="1" applyBorder="1" applyAlignment="1" applyProtection="1">
      <alignment horizontal="center" vertical="center" wrapText="1"/>
    </xf>
    <xf numFmtId="0" fontId="48" fillId="0" borderId="5"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wrapText="1"/>
      <protection locked="0"/>
    </xf>
    <xf numFmtId="0" fontId="62" fillId="0" borderId="0" xfId="0" applyFont="1" applyAlignment="1">
      <alignment horizontal="center" vertical="center" wrapText="1"/>
    </xf>
    <xf numFmtId="0" fontId="26" fillId="0" borderId="0" xfId="54" applyFont="1" applyFill="1" applyBorder="1" applyAlignment="1">
      <alignment vertical="center"/>
    </xf>
    <xf numFmtId="0" fontId="63" fillId="0" borderId="0" xfId="0" applyFont="1"/>
    <xf numFmtId="0" fontId="64" fillId="0" borderId="0" xfId="0" applyFont="1" applyFill="1" applyBorder="1" applyAlignment="1">
      <alignment vertical="center"/>
    </xf>
    <xf numFmtId="0" fontId="18" fillId="0" borderId="0" xfId="0" applyFont="1" applyFill="1" applyAlignment="1">
      <alignment horizontal="left" vertical="center"/>
    </xf>
    <xf numFmtId="0" fontId="46" fillId="0" borderId="0" xfId="0" applyFont="1" applyFill="1" applyAlignment="1">
      <alignment vertical="center"/>
    </xf>
    <xf numFmtId="0" fontId="6" fillId="0" borderId="0" xfId="0" applyFont="1" applyFill="1" applyBorder="1" applyAlignment="1">
      <alignment vertical="center"/>
    </xf>
    <xf numFmtId="0" fontId="18" fillId="0" borderId="0" xfId="0" applyFont="1" applyFill="1" applyAlignment="1">
      <alignment vertical="center"/>
    </xf>
    <xf numFmtId="0" fontId="18" fillId="2" borderId="0" xfId="0" applyFont="1" applyFill="1" applyAlignment="1">
      <alignment vertical="center"/>
    </xf>
    <xf numFmtId="0" fontId="18" fillId="2" borderId="0" xfId="0" applyFont="1" applyFill="1" applyBorder="1" applyAlignment="1">
      <alignment vertical="center"/>
    </xf>
    <xf numFmtId="0" fontId="6" fillId="0" borderId="0" xfId="0" applyFont="1"/>
    <xf numFmtId="0" fontId="26" fillId="3" borderId="0" xfId="0" applyFont="1" applyFill="1" applyBorder="1" applyAlignment="1">
      <alignment vertical="center"/>
    </xf>
    <xf numFmtId="0" fontId="18" fillId="3" borderId="0" xfId="0" applyFont="1" applyFill="1" applyBorder="1" applyAlignment="1">
      <alignment horizontal="left" vertical="center"/>
    </xf>
    <xf numFmtId="0" fontId="18" fillId="3" borderId="0" xfId="0" applyFont="1" applyFill="1"/>
    <xf numFmtId="0" fontId="18" fillId="3" borderId="0" xfId="0" applyFont="1" applyFill="1" applyAlignment="1">
      <alignment horizontal="left" vertical="center"/>
    </xf>
    <xf numFmtId="0" fontId="26" fillId="3" borderId="0" xfId="0" applyFont="1" applyFill="1" applyAlignment="1">
      <alignment horizontal="left" vertical="center"/>
    </xf>
    <xf numFmtId="0" fontId="18" fillId="2" borderId="0" xfId="0" applyFont="1" applyFill="1"/>
    <xf numFmtId="0" fontId="18" fillId="0" borderId="0" xfId="0" applyFont="1"/>
    <xf numFmtId="0" fontId="0" fillId="3" borderId="0" xfId="0" applyFill="1" applyAlignment="1">
      <alignment horizontal="center" vertical="center" wrapText="1"/>
    </xf>
    <xf numFmtId="0" fontId="66" fillId="0" borderId="0" xfId="0" applyFont="1"/>
    <xf numFmtId="0" fontId="42" fillId="24" borderId="0" xfId="0" applyFont="1" applyFill="1" applyAlignment="1">
      <alignment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21" borderId="3" xfId="0" applyFont="1" applyFill="1" applyBorder="1" applyAlignment="1">
      <alignment horizontal="center" vertical="center" wrapText="1"/>
    </xf>
    <xf numFmtId="0" fontId="12" fillId="0" borderId="0" xfId="0" applyFont="1" applyFill="1" applyBorder="1" applyAlignment="1">
      <alignment vertical="center"/>
    </xf>
    <xf numFmtId="0" fontId="67" fillId="0" borderId="56" xfId="0" applyFont="1" applyBorder="1" applyAlignment="1">
      <alignment horizontal="right" vertical="center"/>
    </xf>
    <xf numFmtId="0" fontId="68" fillId="0" borderId="0" xfId="0" applyFont="1" applyBorder="1" applyAlignment="1">
      <alignment horizontal="right" vertical="center"/>
    </xf>
    <xf numFmtId="0" fontId="69" fillId="0" borderId="0" xfId="0" applyFont="1" applyAlignment="1">
      <alignment horizontal="justify" vertical="center"/>
    </xf>
    <xf numFmtId="0" fontId="70" fillId="0" borderId="0" xfId="0" quotePrefix="1" applyFont="1" applyAlignment="1">
      <alignment horizontal="left" vertical="center" indent="1"/>
    </xf>
    <xf numFmtId="0" fontId="73" fillId="0" borderId="0" xfId="0" applyFont="1" applyAlignment="1">
      <alignment horizontal="left" vertical="center" indent="3"/>
    </xf>
    <xf numFmtId="0" fontId="74" fillId="0" borderId="0" xfId="0" applyFont="1" applyAlignment="1">
      <alignment horizontal="left" vertical="center" indent="5"/>
    </xf>
    <xf numFmtId="0" fontId="23" fillId="0" borderId="0" xfId="0" applyFont="1" applyAlignment="1"/>
    <xf numFmtId="0" fontId="76" fillId="0" borderId="0" xfId="0" applyFont="1" applyAlignment="1">
      <alignment horizontal="left" vertical="center" indent="5"/>
    </xf>
    <xf numFmtId="0" fontId="23" fillId="0" borderId="0" xfId="0" applyFont="1" applyAlignment="1">
      <alignment horizontal="left"/>
    </xf>
    <xf numFmtId="0" fontId="0" fillId="0" borderId="0" xfId="0" applyAlignment="1">
      <alignment horizontal="justify" vertical="center"/>
    </xf>
    <xf numFmtId="0" fontId="81" fillId="0" borderId="0" xfId="0" applyFont="1" applyAlignment="1">
      <alignment horizontal="left" vertical="center" indent="5"/>
    </xf>
    <xf numFmtId="0" fontId="70" fillId="0" borderId="0" xfId="0" applyFont="1" applyAlignment="1">
      <alignment horizontal="left" vertical="center" indent="2"/>
    </xf>
    <xf numFmtId="0" fontId="83" fillId="0" borderId="0" xfId="0" applyFont="1" applyAlignment="1">
      <alignment vertical="center"/>
    </xf>
    <xf numFmtId="0" fontId="51" fillId="2" borderId="6" xfId="0" applyFont="1" applyFill="1" applyBorder="1" applyAlignment="1">
      <alignment horizontal="center" vertical="center"/>
    </xf>
    <xf numFmtId="0" fontId="51" fillId="2" borderId="32" xfId="0" applyFont="1" applyFill="1" applyBorder="1" applyAlignment="1">
      <alignment horizontal="center" vertical="center"/>
    </xf>
    <xf numFmtId="0" fontId="48" fillId="0" borderId="0" xfId="53" applyFont="1" applyFill="1" applyAlignment="1">
      <alignment horizontal="center" vertical="center" wrapText="1"/>
    </xf>
    <xf numFmtId="0" fontId="4" fillId="18" borderId="4" xfId="0" applyFont="1" applyFill="1" applyBorder="1" applyAlignment="1">
      <alignment horizontal="center" vertical="center"/>
    </xf>
    <xf numFmtId="0" fontId="4" fillId="18" borderId="56" xfId="0" applyFont="1" applyFill="1" applyBorder="1" applyAlignment="1">
      <alignment horizontal="center" vertical="center"/>
    </xf>
    <xf numFmtId="0" fontId="4" fillId="18" borderId="33" xfId="0" applyFont="1" applyFill="1" applyBorder="1" applyAlignment="1">
      <alignment horizontal="center" vertical="center"/>
    </xf>
    <xf numFmtId="0" fontId="4" fillId="18" borderId="1" xfId="0" applyFont="1" applyFill="1" applyBorder="1" applyAlignment="1">
      <alignment horizontal="center" vertical="center"/>
    </xf>
    <xf numFmtId="0" fontId="4" fillId="18" borderId="9" xfId="0" applyFont="1" applyFill="1" applyBorder="1" applyAlignment="1">
      <alignment horizontal="center" vertical="center"/>
    </xf>
    <xf numFmtId="0" fontId="4" fillId="18" borderId="2" xfId="0" applyFont="1" applyFill="1" applyBorder="1" applyAlignment="1">
      <alignment horizontal="center" vertical="center"/>
    </xf>
    <xf numFmtId="0" fontId="2" fillId="0" borderId="0" xfId="0" applyFont="1" applyFill="1" applyAlignment="1">
      <alignment horizontal="center" vertical="center"/>
    </xf>
    <xf numFmtId="0" fontId="18" fillId="18" borderId="1" xfId="0" applyFont="1" applyFill="1" applyBorder="1" applyAlignment="1">
      <alignment horizontal="center" vertical="center"/>
    </xf>
    <xf numFmtId="0" fontId="18" fillId="18" borderId="9" xfId="0" applyFont="1" applyFill="1" applyBorder="1" applyAlignment="1">
      <alignment horizontal="center" vertical="center"/>
    </xf>
    <xf numFmtId="0" fontId="18" fillId="18" borderId="2" xfId="0" applyFont="1" applyFill="1" applyBorder="1" applyAlignment="1">
      <alignment horizontal="center" vertical="center"/>
    </xf>
    <xf numFmtId="0" fontId="29" fillId="0" borderId="0" xfId="0" applyFont="1" applyFill="1" applyBorder="1" applyAlignment="1">
      <alignment horizontal="left" vertical="center"/>
    </xf>
    <xf numFmtId="0" fontId="3" fillId="0" borderId="0" xfId="0" applyFont="1" applyFill="1" applyAlignment="1" applyProtection="1">
      <alignment horizontal="left" wrapText="1"/>
      <protection locked="0"/>
    </xf>
    <xf numFmtId="0" fontId="48" fillId="4" borderId="1" xfId="0" applyFont="1" applyFill="1" applyBorder="1" applyAlignment="1">
      <alignment horizontal="center" vertical="center"/>
    </xf>
    <xf numFmtId="0" fontId="48" fillId="4" borderId="9" xfId="0" applyFont="1" applyFill="1" applyBorder="1" applyAlignment="1">
      <alignment horizontal="center" vertical="center"/>
    </xf>
    <xf numFmtId="0" fontId="48" fillId="4" borderId="1" xfId="0" applyFont="1" applyFill="1" applyBorder="1" applyAlignment="1">
      <alignment horizontal="center" vertical="center" wrapText="1"/>
    </xf>
    <xf numFmtId="0" fontId="48" fillId="4" borderId="17" xfId="0" applyFont="1" applyFill="1" applyBorder="1" applyAlignment="1">
      <alignment horizontal="center" vertical="center" wrapText="1"/>
    </xf>
    <xf numFmtId="8" fontId="13" fillId="0" borderId="19" xfId="0" applyNumberFormat="1" applyFont="1" applyBorder="1" applyAlignment="1">
      <alignment horizontal="center" vertical="center"/>
    </xf>
    <xf numFmtId="8" fontId="13" fillId="0" borderId="17" xfId="0" applyNumberFormat="1" applyFont="1" applyBorder="1" applyAlignment="1">
      <alignment horizontal="center" vertical="center"/>
    </xf>
    <xf numFmtId="8" fontId="13" fillId="0" borderId="9" xfId="0" applyNumberFormat="1" applyFont="1" applyBorder="1" applyAlignment="1">
      <alignment horizontal="center" vertical="center"/>
    </xf>
    <xf numFmtId="0" fontId="18" fillId="18" borderId="1" xfId="0" applyFont="1" applyFill="1" applyBorder="1" applyAlignment="1">
      <alignment horizontal="center" vertical="center" wrapText="1"/>
    </xf>
    <xf numFmtId="0" fontId="18" fillId="18" borderId="9" xfId="0" applyFont="1" applyFill="1" applyBorder="1" applyAlignment="1">
      <alignment horizontal="center" vertical="center" wrapText="1"/>
    </xf>
    <xf numFmtId="0" fontId="18" fillId="18" borderId="2" xfId="0" applyFont="1" applyFill="1" applyBorder="1" applyAlignment="1">
      <alignment horizontal="center" vertical="center" wrapText="1"/>
    </xf>
    <xf numFmtId="0" fontId="48" fillId="4" borderId="6" xfId="0" applyFont="1" applyFill="1" applyBorder="1" applyAlignment="1">
      <alignment horizontal="center" vertical="center" wrapText="1"/>
    </xf>
    <xf numFmtId="0" fontId="48" fillId="4" borderId="31" xfId="0" applyFont="1" applyFill="1" applyBorder="1" applyAlignment="1">
      <alignment horizontal="center" vertical="center" wrapText="1"/>
    </xf>
    <xf numFmtId="0" fontId="48" fillId="4" borderId="4" xfId="0" applyFont="1" applyFill="1" applyBorder="1" applyAlignment="1">
      <alignment horizontal="center" vertical="center" wrapText="1"/>
    </xf>
    <xf numFmtId="0" fontId="48" fillId="4" borderId="56" xfId="0" applyFont="1" applyFill="1" applyBorder="1" applyAlignment="1">
      <alignment horizontal="center" vertical="center" wrapText="1"/>
    </xf>
    <xf numFmtId="0" fontId="13" fillId="0" borderId="11"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3" xfId="0" applyFont="1" applyFill="1" applyBorder="1" applyAlignment="1">
      <alignment horizontal="center" vertical="center"/>
    </xf>
    <xf numFmtId="8" fontId="13" fillId="0" borderId="2" xfId="0" applyNumberFormat="1" applyFont="1" applyBorder="1" applyAlignment="1">
      <alignment horizontal="center" vertical="center"/>
    </xf>
    <xf numFmtId="0" fontId="4" fillId="18" borderId="6" xfId="0" applyFont="1" applyFill="1" applyBorder="1" applyAlignment="1">
      <alignment horizontal="center" vertical="center"/>
    </xf>
    <xf numFmtId="0" fontId="4" fillId="18" borderId="31" xfId="0" applyFont="1" applyFill="1" applyBorder="1" applyAlignment="1">
      <alignment horizontal="center" vertical="center"/>
    </xf>
    <xf numFmtId="0" fontId="4" fillId="18" borderId="32" xfId="0" applyFont="1" applyFill="1" applyBorder="1" applyAlignment="1">
      <alignment horizontal="center" vertical="center"/>
    </xf>
    <xf numFmtId="0" fontId="6" fillId="0" borderId="0" xfId="0" applyFont="1" applyFill="1" applyAlignment="1">
      <alignment horizontal="center" vertical="center"/>
    </xf>
    <xf numFmtId="0" fontId="48" fillId="0" borderId="0" xfId="0" applyFont="1" applyFill="1" applyAlignment="1">
      <alignment horizontal="center" vertical="center" wrapText="1"/>
    </xf>
    <xf numFmtId="0" fontId="2" fillId="0" borderId="0" xfId="0" applyFont="1" applyFill="1" applyBorder="1" applyAlignment="1">
      <alignment horizontal="center" vertical="center"/>
    </xf>
    <xf numFmtId="0" fontId="4" fillId="0" borderId="0" xfId="0" applyFont="1" applyAlignment="1">
      <alignment horizontal="center" vertical="center" wrapText="1"/>
    </xf>
    <xf numFmtId="0" fontId="4" fillId="20" borderId="1" xfId="0" applyFont="1" applyFill="1" applyBorder="1" applyAlignment="1">
      <alignment horizontal="center" vertical="center" wrapText="1"/>
    </xf>
    <xf numFmtId="0" fontId="4" fillId="20" borderId="9" xfId="0" applyFont="1" applyFill="1" applyBorder="1" applyAlignment="1">
      <alignment horizontal="center" vertical="center" wrapText="1"/>
    </xf>
    <xf numFmtId="0" fontId="4" fillId="20" borderId="2" xfId="0" applyFont="1" applyFill="1" applyBorder="1" applyAlignment="1">
      <alignment horizontal="center" vertical="center" wrapText="1"/>
    </xf>
    <xf numFmtId="0" fontId="13" fillId="0" borderId="0" xfId="0" applyFont="1" applyAlignment="1">
      <alignment horizontal="center" vertical="center" wrapText="1"/>
    </xf>
    <xf numFmtId="0" fontId="4" fillId="18" borderId="1" xfId="0" applyFont="1" applyFill="1" applyBorder="1" applyAlignment="1" applyProtection="1">
      <alignment horizontal="center" vertical="center"/>
      <protection locked="0"/>
    </xf>
    <xf numFmtId="0" fontId="4" fillId="18" borderId="9" xfId="0" applyFont="1" applyFill="1" applyBorder="1" applyAlignment="1" applyProtection="1">
      <alignment horizontal="center" vertical="center"/>
      <protection locked="0"/>
    </xf>
    <xf numFmtId="0" fontId="4" fillId="18" borderId="2" xfId="0" applyFont="1" applyFill="1" applyBorder="1" applyAlignment="1" applyProtection="1">
      <alignment horizontal="center" vertical="center"/>
      <protection locked="0"/>
    </xf>
    <xf numFmtId="0" fontId="13" fillId="3" borderId="0" xfId="0" applyFont="1" applyFill="1" applyAlignment="1" applyProtection="1">
      <alignment horizontal="center" vertical="center" wrapText="1"/>
      <protection locked="0"/>
    </xf>
    <xf numFmtId="0" fontId="2" fillId="0" borderId="0" xfId="0" applyFont="1" applyAlignment="1">
      <alignment horizontal="center"/>
    </xf>
    <xf numFmtId="0" fontId="48" fillId="0" borderId="0" xfId="0" applyFont="1" applyAlignment="1">
      <alignment horizontal="center" vertical="center" wrapText="1"/>
    </xf>
    <xf numFmtId="0" fontId="40" fillId="3" borderId="0" xfId="55" applyFont="1" applyFill="1" applyBorder="1" applyAlignment="1">
      <alignment horizontal="center" vertical="center" wrapText="1"/>
    </xf>
    <xf numFmtId="0" fontId="48" fillId="25" borderId="36" xfId="55" applyFont="1" applyFill="1" applyBorder="1" applyAlignment="1">
      <alignment horizontal="center" vertical="center"/>
    </xf>
    <xf numFmtId="0" fontId="48" fillId="25" borderId="7" xfId="55" applyFont="1" applyFill="1" applyBorder="1" applyAlignment="1">
      <alignment horizontal="center" vertical="center"/>
    </xf>
    <xf numFmtId="0" fontId="48" fillId="25" borderId="37" xfId="55" applyFont="1" applyFill="1" applyBorder="1" applyAlignment="1">
      <alignment horizontal="center" vertical="center"/>
    </xf>
    <xf numFmtId="0" fontId="13" fillId="4" borderId="3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37" xfId="0" applyFont="1" applyFill="1" applyBorder="1" applyAlignment="1">
      <alignment horizontal="center" vertical="center"/>
    </xf>
    <xf numFmtId="0" fontId="13" fillId="4" borderId="54"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13" fillId="4" borderId="51" xfId="0" applyFont="1" applyFill="1" applyBorder="1" applyAlignment="1">
      <alignment horizontal="center" vertical="center"/>
    </xf>
    <xf numFmtId="0" fontId="13" fillId="4" borderId="61" xfId="0" applyFont="1" applyFill="1" applyBorder="1" applyAlignment="1">
      <alignment horizontal="center" vertical="center"/>
    </xf>
    <xf numFmtId="0" fontId="18" fillId="20" borderId="1" xfId="55" applyFont="1" applyFill="1" applyBorder="1" applyAlignment="1">
      <alignment horizontal="center" vertical="center" wrapText="1"/>
    </xf>
    <xf numFmtId="0" fontId="18" fillId="20" borderId="9" xfId="55" applyFont="1" applyFill="1" applyBorder="1" applyAlignment="1">
      <alignment horizontal="center" vertical="center" wrapText="1"/>
    </xf>
    <xf numFmtId="0" fontId="18" fillId="20" borderId="2" xfId="55" applyFont="1" applyFill="1" applyBorder="1" applyAlignment="1">
      <alignment horizontal="center" vertical="center" wrapText="1"/>
    </xf>
    <xf numFmtId="0" fontId="4" fillId="18" borderId="1" xfId="0" applyFont="1" applyFill="1" applyBorder="1" applyAlignment="1">
      <alignment horizontal="center" vertical="center" wrapText="1"/>
    </xf>
    <xf numFmtId="0" fontId="4" fillId="18" borderId="9" xfId="0" applyFont="1" applyFill="1" applyBorder="1" applyAlignment="1">
      <alignment horizontal="center" vertical="center" wrapText="1"/>
    </xf>
    <xf numFmtId="0" fontId="4" fillId="18" borderId="2" xfId="0" applyFont="1" applyFill="1" applyBorder="1" applyAlignment="1">
      <alignment horizontal="center" vertical="center" wrapText="1"/>
    </xf>
    <xf numFmtId="0" fontId="13" fillId="0" borderId="0" xfId="0" applyFont="1" applyAlignment="1">
      <alignment horizontal="center" wrapText="1"/>
    </xf>
    <xf numFmtId="0" fontId="13" fillId="4" borderId="10"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19"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60" fillId="18" borderId="6" xfId="0" applyFont="1" applyFill="1" applyBorder="1" applyAlignment="1">
      <alignment horizontal="center" vertical="center"/>
    </xf>
    <xf numFmtId="0" fontId="60" fillId="18" borderId="31" xfId="0" applyFont="1" applyFill="1" applyBorder="1" applyAlignment="1">
      <alignment horizontal="center" vertical="center"/>
    </xf>
    <xf numFmtId="0" fontId="3" fillId="18" borderId="6" xfId="0" applyFont="1" applyFill="1" applyBorder="1" applyAlignment="1">
      <alignment horizontal="center" vertical="center"/>
    </xf>
    <xf numFmtId="0" fontId="3" fillId="18" borderId="40" xfId="0" applyFont="1" applyFill="1" applyBorder="1" applyAlignment="1">
      <alignment horizontal="center" vertical="center"/>
    </xf>
    <xf numFmtId="0" fontId="60" fillId="26" borderId="63" xfId="55" applyFont="1" applyFill="1" applyBorder="1" applyAlignment="1">
      <alignment horizontal="center" vertical="center"/>
    </xf>
    <xf numFmtId="0" fontId="60" fillId="26" borderId="9" xfId="55" applyFont="1" applyFill="1" applyBorder="1" applyAlignment="1">
      <alignment horizontal="center" vertical="center"/>
    </xf>
    <xf numFmtId="0" fontId="60" fillId="26" borderId="64" xfId="55" applyFont="1" applyFill="1" applyBorder="1" applyAlignment="1">
      <alignment horizontal="center" vertical="center"/>
    </xf>
    <xf numFmtId="0" fontId="3" fillId="18" borderId="52" xfId="0" applyFont="1" applyFill="1" applyBorder="1" applyAlignment="1">
      <alignment horizontal="center" vertical="center" wrapText="1"/>
    </xf>
    <xf numFmtId="0" fontId="3" fillId="18" borderId="62" xfId="0" applyFont="1" applyFill="1" applyBorder="1" applyAlignment="1">
      <alignment horizontal="center" vertical="center" wrapText="1"/>
    </xf>
    <xf numFmtId="0" fontId="65" fillId="0" borderId="0" xfId="0" applyFont="1" applyAlignment="1">
      <alignment horizontal="center" vertical="center" wrapText="1"/>
    </xf>
    <xf numFmtId="0" fontId="2" fillId="0" borderId="0" xfId="0" applyFont="1" applyAlignment="1">
      <alignment horizontal="center" vertical="center"/>
    </xf>
    <xf numFmtId="0" fontId="13" fillId="4" borderId="11"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9"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21" xfId="0" applyFont="1" applyFill="1" applyBorder="1" applyAlignment="1">
      <alignment horizontal="center" vertical="center" wrapText="1"/>
    </xf>
    <xf numFmtId="0" fontId="65" fillId="0" borderId="0" xfId="0" applyFont="1" applyAlignment="1">
      <alignment horizontal="center" wrapText="1"/>
    </xf>
    <xf numFmtId="0" fontId="2" fillId="3" borderId="0" xfId="0" applyFont="1" applyFill="1" applyAlignment="1">
      <alignment horizontal="center" vertical="center"/>
    </xf>
    <xf numFmtId="0" fontId="48" fillId="0" borderId="0" xfId="0" applyFont="1" applyFill="1" applyBorder="1" applyAlignment="1">
      <alignment horizontal="center" vertical="center"/>
    </xf>
    <xf numFmtId="0" fontId="7" fillId="0" borderId="0" xfId="0" applyFont="1" applyBorder="1" applyAlignment="1">
      <alignment horizontal="center"/>
    </xf>
    <xf numFmtId="0" fontId="48" fillId="0" borderId="0" xfId="0" applyFont="1" applyAlignment="1">
      <alignment horizontal="center" wrapText="1"/>
    </xf>
    <xf numFmtId="0" fontId="13" fillId="0" borderId="0" xfId="0" applyFont="1" applyBorder="1" applyAlignment="1">
      <alignment horizontal="center" wrapText="1"/>
    </xf>
    <xf numFmtId="0" fontId="2" fillId="0" borderId="0" xfId="0" applyFont="1" applyBorder="1" applyAlignment="1">
      <alignment horizontal="center" vertical="center"/>
    </xf>
    <xf numFmtId="0" fontId="2" fillId="0" borderId="0" xfId="0" applyFont="1" applyAlignment="1">
      <alignment horizontal="center" vertical="center" wrapText="1"/>
    </xf>
    <xf numFmtId="0" fontId="4" fillId="20" borderId="1" xfId="0" applyFont="1" applyFill="1" applyBorder="1" applyAlignment="1">
      <alignment horizontal="center" vertical="center"/>
    </xf>
    <xf numFmtId="0" fontId="4" fillId="20" borderId="9" xfId="0" applyFont="1" applyFill="1" applyBorder="1" applyAlignment="1">
      <alignment horizontal="center" vertical="center"/>
    </xf>
    <xf numFmtId="0" fontId="4" fillId="20" borderId="2" xfId="0" applyFont="1" applyFill="1" applyBorder="1" applyAlignment="1">
      <alignment horizontal="center" vertical="center"/>
    </xf>
    <xf numFmtId="0" fontId="4" fillId="0" borderId="0" xfId="0" applyFont="1" applyAlignment="1">
      <alignment horizontal="right"/>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13" fillId="2" borderId="1" xfId="0" applyFont="1" applyFill="1" applyBorder="1" applyAlignment="1" applyProtection="1">
      <alignment horizontal="left" vertical="center" indent="5"/>
    </xf>
    <xf numFmtId="0" fontId="13" fillId="2" borderId="2" xfId="0" applyFont="1" applyFill="1" applyBorder="1" applyAlignment="1" applyProtection="1">
      <alignment horizontal="left" vertical="center" indent="5"/>
    </xf>
    <xf numFmtId="0" fontId="13" fillId="0" borderId="44" xfId="0" applyFont="1" applyFill="1" applyBorder="1" applyAlignment="1" applyProtection="1">
      <alignment horizontal="right" vertical="center"/>
    </xf>
    <xf numFmtId="0" fontId="13" fillId="0" borderId="43" xfId="0" applyFont="1" applyFill="1" applyBorder="1" applyAlignment="1" applyProtection="1">
      <alignment horizontal="right" vertical="center"/>
    </xf>
    <xf numFmtId="0" fontId="13" fillId="0" borderId="47" xfId="0" applyFont="1" applyFill="1" applyBorder="1" applyAlignment="1" applyProtection="1">
      <alignment horizontal="right" vertical="center"/>
    </xf>
    <xf numFmtId="0" fontId="13" fillId="0" borderId="46" xfId="0" applyFont="1" applyFill="1" applyBorder="1" applyAlignment="1" applyProtection="1">
      <alignment horizontal="right" vertical="center"/>
    </xf>
    <xf numFmtId="0" fontId="13" fillId="0" borderId="40" xfId="0" applyFont="1" applyFill="1" applyBorder="1" applyAlignment="1" applyProtection="1">
      <alignment horizontal="right" vertical="center"/>
    </xf>
    <xf numFmtId="0" fontId="13" fillId="0" borderId="41" xfId="0" applyFont="1" applyFill="1" applyBorder="1" applyAlignment="1" applyProtection="1">
      <alignment horizontal="right" vertical="center"/>
    </xf>
    <xf numFmtId="0" fontId="13" fillId="4" borderId="18" xfId="0" applyFont="1" applyFill="1" applyBorder="1" applyAlignment="1">
      <alignment horizontal="center" vertical="center"/>
    </xf>
    <xf numFmtId="49" fontId="13" fillId="4" borderId="5" xfId="0" applyNumberFormat="1" applyFont="1" applyFill="1" applyBorder="1" applyAlignment="1">
      <alignment horizontal="center" vertical="center" wrapText="1"/>
    </xf>
    <xf numFmtId="49" fontId="13" fillId="4" borderId="29" xfId="0" applyNumberFormat="1"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48" fillId="0" borderId="0" xfId="0" applyFont="1" applyAlignment="1">
      <alignment horizontal="center" vertical="top" wrapText="1"/>
    </xf>
    <xf numFmtId="0" fontId="42" fillId="24" borderId="0" xfId="0" applyFont="1" applyFill="1" applyAlignment="1">
      <alignment horizontal="center" vertical="center"/>
    </xf>
    <xf numFmtId="0" fontId="25" fillId="0" borderId="0" xfId="0" applyFont="1" applyFill="1" applyBorder="1" applyAlignment="1">
      <alignment horizontal="left" vertical="top" wrapText="1"/>
    </xf>
    <xf numFmtId="0" fontId="13" fillId="4" borderId="48" xfId="0" applyFont="1" applyFill="1" applyBorder="1" applyAlignment="1">
      <alignment horizontal="center" vertical="center"/>
    </xf>
    <xf numFmtId="0" fontId="13" fillId="4" borderId="53" xfId="0" applyFont="1" applyFill="1" applyBorder="1" applyAlignment="1">
      <alignment horizontal="center" vertical="center"/>
    </xf>
    <xf numFmtId="0" fontId="13" fillId="4" borderId="49" xfId="0" applyFont="1" applyFill="1" applyBorder="1" applyAlignment="1">
      <alignment horizontal="center" vertical="center"/>
    </xf>
    <xf numFmtId="0" fontId="13" fillId="2" borderId="34" xfId="0" applyFont="1" applyFill="1" applyBorder="1" applyAlignment="1" applyProtection="1">
      <alignment horizontal="center" vertical="center" wrapText="1"/>
    </xf>
    <xf numFmtId="0" fontId="13" fillId="2" borderId="55" xfId="0" applyFont="1" applyFill="1" applyBorder="1" applyAlignment="1" applyProtection="1">
      <alignment horizontal="center" vertical="center" wrapText="1"/>
    </xf>
    <xf numFmtId="0" fontId="13" fillId="2" borderId="5" xfId="0" applyFont="1" applyFill="1" applyBorder="1" applyAlignment="1" applyProtection="1">
      <alignment horizontal="center" vertical="center" wrapText="1"/>
    </xf>
    <xf numFmtId="0" fontId="13" fillId="2" borderId="50" xfId="0" applyFont="1" applyFill="1" applyBorder="1" applyAlignment="1" applyProtection="1">
      <alignment horizontal="center" vertical="center" wrapText="1"/>
    </xf>
    <xf numFmtId="0" fontId="13" fillId="2" borderId="29" xfId="0" applyFont="1" applyFill="1" applyBorder="1" applyAlignment="1" applyProtection="1">
      <alignment horizontal="center" vertical="center" wrapText="1"/>
    </xf>
    <xf numFmtId="0" fontId="13" fillId="2" borderId="48" xfId="0" applyFont="1" applyFill="1" applyBorder="1" applyAlignment="1" applyProtection="1">
      <alignment horizontal="center" vertical="center" wrapText="1"/>
    </xf>
    <xf numFmtId="0" fontId="13" fillId="2" borderId="53" xfId="0" applyFont="1" applyFill="1" applyBorder="1" applyAlignment="1" applyProtection="1">
      <alignment horizontal="center" vertical="center" wrapText="1"/>
    </xf>
    <xf numFmtId="0" fontId="13" fillId="2" borderId="49" xfId="0" applyFont="1" applyFill="1" applyBorder="1" applyAlignment="1" applyProtection="1">
      <alignment horizontal="center" vertical="center" wrapText="1"/>
    </xf>
    <xf numFmtId="0" fontId="13" fillId="4" borderId="65"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48" fillId="4" borderId="63" xfId="0" applyFont="1" applyFill="1" applyBorder="1" applyAlignment="1">
      <alignment horizontal="center" vertical="center" wrapText="1"/>
    </xf>
    <xf numFmtId="0" fontId="48" fillId="4" borderId="9" xfId="0" applyFont="1" applyFill="1" applyBorder="1" applyAlignment="1">
      <alignment horizontal="center" vertical="center" wrapText="1"/>
    </xf>
    <xf numFmtId="0" fontId="48" fillId="4" borderId="64"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3" fillId="0" borderId="0" xfId="0" applyFont="1" applyFill="1" applyBorder="1" applyAlignment="1" applyProtection="1">
      <alignment horizontal="center" vertical="center" wrapText="1"/>
      <protection locked="0"/>
    </xf>
    <xf numFmtId="0" fontId="48" fillId="0" borderId="0" xfId="0" applyFont="1" applyFill="1" applyAlignment="1">
      <alignment horizontal="center" vertical="center"/>
    </xf>
    <xf numFmtId="0" fontId="2" fillId="0" borderId="0" xfId="0" applyFont="1" applyFill="1" applyBorder="1" applyAlignment="1">
      <alignment horizontal="center" vertical="top"/>
    </xf>
    <xf numFmtId="0" fontId="48" fillId="18" borderId="1" xfId="0" applyFont="1" applyFill="1" applyBorder="1" applyAlignment="1">
      <alignment horizontal="center" vertical="center" wrapText="1"/>
    </xf>
    <xf numFmtId="0" fontId="48" fillId="18" borderId="9" xfId="0" applyFont="1" applyFill="1" applyBorder="1" applyAlignment="1">
      <alignment horizontal="center" vertical="center" wrapText="1"/>
    </xf>
    <xf numFmtId="0" fontId="48" fillId="18" borderId="2" xfId="0" applyFont="1" applyFill="1" applyBorder="1" applyAlignment="1">
      <alignment horizontal="center" vertical="center" wrapText="1"/>
    </xf>
    <xf numFmtId="0" fontId="2" fillId="0" borderId="56" xfId="0" applyFont="1" applyBorder="1" applyAlignment="1">
      <alignment horizontal="center" wrapText="1"/>
    </xf>
    <xf numFmtId="0" fontId="6" fillId="0" borderId="0" xfId="0" applyFont="1" applyFill="1" applyBorder="1" applyAlignment="1" applyProtection="1">
      <alignment horizontal="center" vertical="center"/>
      <protection locked="0"/>
    </xf>
    <xf numFmtId="0" fontId="46" fillId="0" borderId="0" xfId="0" applyFont="1" applyFill="1" applyAlignment="1">
      <alignment horizontal="center" vertical="center"/>
    </xf>
    <xf numFmtId="0" fontId="18" fillId="18" borderId="1" xfId="0" applyFont="1" applyFill="1" applyBorder="1" applyAlignment="1" applyProtection="1">
      <alignment horizontal="center" vertical="center"/>
      <protection locked="0"/>
    </xf>
    <xf numFmtId="0" fontId="18" fillId="18" borderId="9" xfId="0" applyFont="1" applyFill="1" applyBorder="1" applyAlignment="1" applyProtection="1">
      <alignment horizontal="center" vertical="center"/>
      <protection locked="0"/>
    </xf>
    <xf numFmtId="0" fontId="18" fillId="18" borderId="2"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13" fillId="0" borderId="0" xfId="0" applyFont="1" applyFill="1" applyBorder="1" applyAlignment="1">
      <alignment horizontal="center" wrapText="1"/>
    </xf>
    <xf numFmtId="0" fontId="13" fillId="4" borderId="63" xfId="0" applyFont="1" applyFill="1" applyBorder="1" applyAlignment="1">
      <alignment horizontal="center" vertical="center" wrapText="1"/>
    </xf>
    <xf numFmtId="0" fontId="13" fillId="4" borderId="64" xfId="0" applyFont="1" applyFill="1" applyBorder="1" applyAlignment="1">
      <alignment horizontal="center" vertical="center" wrapText="1"/>
    </xf>
    <xf numFmtId="0" fontId="13" fillId="0" borderId="0" xfId="0" applyFont="1" applyBorder="1" applyAlignment="1">
      <alignment horizontal="center" vertical="center" wrapText="1"/>
    </xf>
    <xf numFmtId="0" fontId="7" fillId="0" borderId="0" xfId="0" applyFont="1" applyBorder="1" applyAlignment="1">
      <alignment horizontal="center" vertical="center" wrapText="1"/>
    </xf>
    <xf numFmtId="0" fontId="2" fillId="0" borderId="0" xfId="0" applyFont="1" applyFill="1" applyBorder="1" applyAlignment="1">
      <alignment horizontal="center"/>
    </xf>
    <xf numFmtId="0" fontId="13" fillId="18" borderId="8" xfId="0" applyFont="1" applyFill="1" applyBorder="1" applyAlignment="1">
      <alignment horizontal="center" vertical="center" wrapText="1"/>
    </xf>
    <xf numFmtId="0" fontId="13" fillId="18" borderId="41" xfId="0" applyFont="1" applyFill="1" applyBorder="1" applyAlignment="1">
      <alignment horizontal="center" vertical="center" wrapText="1"/>
    </xf>
    <xf numFmtId="0" fontId="13" fillId="18" borderId="28" xfId="0" applyFont="1" applyFill="1" applyBorder="1" applyAlignment="1">
      <alignment horizontal="center" vertical="center" wrapText="1"/>
    </xf>
    <xf numFmtId="0" fontId="13" fillId="18" borderId="40" xfId="0" applyFont="1" applyFill="1" applyBorder="1" applyAlignment="1">
      <alignment horizontal="center" vertical="center" wrapText="1"/>
    </xf>
    <xf numFmtId="0" fontId="18" fillId="4" borderId="70"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8" fillId="4" borderId="67" xfId="0" applyFont="1" applyFill="1" applyBorder="1" applyAlignment="1">
      <alignment horizontal="center" vertical="center" wrapText="1"/>
    </xf>
    <xf numFmtId="0" fontId="0" fillId="0" borderId="0" xfId="0" applyAlignment="1">
      <alignment wrapText="1"/>
    </xf>
    <xf numFmtId="0" fontId="86" fillId="0" borderId="0" xfId="0" applyFont="1" applyAlignment="1">
      <alignment horizontal="justify" vertical="center"/>
    </xf>
    <xf numFmtId="0" fontId="85" fillId="0" borderId="31" xfId="0" applyFont="1" applyBorder="1" applyAlignment="1">
      <alignment wrapText="1"/>
    </xf>
    <xf numFmtId="0" fontId="0" fillId="0" borderId="0" xfId="0" applyFont="1" applyAlignment="1">
      <alignment horizontal="left" vertical="center" indent="4"/>
    </xf>
    <xf numFmtId="0" fontId="51" fillId="2" borderId="0" xfId="0" applyFont="1" applyFill="1" applyBorder="1" applyAlignment="1">
      <alignment horizontal="center" vertical="center"/>
    </xf>
    <xf numFmtId="0" fontId="2" fillId="0" borderId="0" xfId="0" applyFont="1" applyAlignment="1">
      <alignment horizontal="justify" vertical="center"/>
    </xf>
    <xf numFmtId="0" fontId="6" fillId="2" borderId="0" xfId="54" applyFont="1" applyFill="1" applyAlignment="1">
      <alignment horizontal="left" indent="2"/>
    </xf>
    <xf numFmtId="0" fontId="6" fillId="0" borderId="0" xfId="0" applyFont="1" applyAlignment="1">
      <alignment vertical="center"/>
    </xf>
    <xf numFmtId="0" fontId="6" fillId="0" borderId="0" xfId="54" applyFont="1" applyFill="1" applyAlignment="1">
      <alignment horizontal="left" vertical="center" indent="2"/>
    </xf>
    <xf numFmtId="0" fontId="2" fillId="2" borderId="0" xfId="0" applyFont="1" applyFill="1" applyAlignment="1">
      <alignment horizontal="center" vertical="center"/>
    </xf>
  </cellXfs>
  <cellStyles count="57">
    <cellStyle name="20% - Cor1 2" xfId="1"/>
    <cellStyle name="20% - Cor1 3" xfId="2"/>
    <cellStyle name="20% - Cor1 4" xfId="3"/>
    <cellStyle name="20% - Cor2 2" xfId="4"/>
    <cellStyle name="20% - Cor2 3" xfId="5"/>
    <cellStyle name="20% - Cor2 4" xfId="6"/>
    <cellStyle name="20% - Cor3 2" xfId="7"/>
    <cellStyle name="20% - Cor3 3" xfId="8"/>
    <cellStyle name="20% - Cor3 4" xfId="9"/>
    <cellStyle name="20% - Cor4 2" xfId="10"/>
    <cellStyle name="20% - Cor4 3" xfId="11"/>
    <cellStyle name="20% - Cor4 4" xfId="12"/>
    <cellStyle name="20% - Cor5 2" xfId="13"/>
    <cellStyle name="20% - Cor5 3" xfId="14"/>
    <cellStyle name="20% - Cor5 4" xfId="15"/>
    <cellStyle name="20% - Cor6 2" xfId="16"/>
    <cellStyle name="20% - Cor6 3" xfId="17"/>
    <cellStyle name="20% - Cor6 4" xfId="18"/>
    <cellStyle name="40% - Cor1 2" xfId="19"/>
    <cellStyle name="40% - Cor1 3" xfId="20"/>
    <cellStyle name="40% - Cor1 4" xfId="21"/>
    <cellStyle name="40% - Cor2 2" xfId="22"/>
    <cellStyle name="40% - Cor2 3" xfId="23"/>
    <cellStyle name="40% - Cor2 4" xfId="24"/>
    <cellStyle name="40% - Cor3 2" xfId="25"/>
    <cellStyle name="40% - Cor3 3" xfId="26"/>
    <cellStyle name="40% - Cor3 4" xfId="27"/>
    <cellStyle name="40% - Cor4 2" xfId="28"/>
    <cellStyle name="40% - Cor4 3" xfId="29"/>
    <cellStyle name="40% - Cor4 4" xfId="30"/>
    <cellStyle name="40% - Cor5 2" xfId="31"/>
    <cellStyle name="40% - Cor5 3" xfId="32"/>
    <cellStyle name="40% - Cor5 4" xfId="33"/>
    <cellStyle name="40% - Cor6 2" xfId="34"/>
    <cellStyle name="40% - Cor6 3" xfId="35"/>
    <cellStyle name="40% - Cor6 4" xfId="36"/>
    <cellStyle name="Euro" xfId="37"/>
    <cellStyle name="Hiperligação" xfId="54" builtinId="8"/>
    <cellStyle name="Normal" xfId="0" builtinId="0"/>
    <cellStyle name="Normal 2" xfId="38"/>
    <cellStyle name="Normal 2 2" xfId="39"/>
    <cellStyle name="Normal 2 3" xfId="40"/>
    <cellStyle name="Normal 2 4" xfId="41"/>
    <cellStyle name="Normal 2 6" xfId="55"/>
    <cellStyle name="Normal 3" xfId="42"/>
    <cellStyle name="Normal 3 2" xfId="43"/>
    <cellStyle name="Normal 3 3" xfId="44"/>
    <cellStyle name="Normal 4" xfId="45"/>
    <cellStyle name="Normal 5" xfId="46"/>
    <cellStyle name="Normal 6" xfId="47"/>
    <cellStyle name="Normal_qp_emprego06" xfId="53"/>
    <cellStyle name="Nota 2" xfId="48"/>
    <cellStyle name="Nota 3" xfId="49"/>
    <cellStyle name="Nota 4" xfId="50"/>
    <cellStyle name="Nota 5" xfId="51"/>
    <cellStyle name="Percentagem" xfId="52" builtinId="5"/>
    <cellStyle name="Vírgula" xfId="56" builtinId="3"/>
  </cellStyles>
  <dxfs count="0"/>
  <tableStyles count="0" defaultTableStyle="TableStyleMedium2" defaultPivotStyle="PivotStyleLight16"/>
  <colors>
    <mruColors>
      <color rgb="FFFFFF00"/>
      <color rgb="FFFF6699"/>
      <color rgb="FFFF9966"/>
      <color rgb="FFFFFFCC"/>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externalLink" Target="externalLinks/externalLink1.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editAs="oneCell">
    <xdr:from>
      <xdr:col>1</xdr:col>
      <xdr:colOff>2009775</xdr:colOff>
      <xdr:row>0</xdr:row>
      <xdr:rowOff>66675</xdr:rowOff>
    </xdr:from>
    <xdr:to>
      <xdr:col>1</xdr:col>
      <xdr:colOff>5427593</xdr:colOff>
      <xdr:row>2</xdr:row>
      <xdr:rowOff>128356</xdr:rowOff>
    </xdr:to>
    <xdr:pic>
      <xdr:nvPicPr>
        <xdr:cNvPr id="3" name="Imagem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19375" y="66675"/>
          <a:ext cx="34178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9525</xdr:colOff>
      <xdr:row>2</xdr:row>
      <xdr:rowOff>47625</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73354"/>
          <a:ext cx="733425" cy="30099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19050</xdr:colOff>
      <xdr:row>2</xdr:row>
      <xdr:rowOff>57150</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714375" cy="361951"/>
        </a:xfrm>
        <a:prstGeom prst="rect">
          <a:avLst/>
        </a:prstGeom>
      </xdr:spPr>
    </xdr:pic>
    <xdr:clientData/>
  </xdr:twoCellAnchor>
  <xdr:twoCellAnchor editAs="oneCell">
    <xdr:from>
      <xdr:col>0</xdr:col>
      <xdr:colOff>0</xdr:colOff>
      <xdr:row>0</xdr:row>
      <xdr:rowOff>180974</xdr:rowOff>
    </xdr:from>
    <xdr:to>
      <xdr:col>1</xdr:col>
      <xdr:colOff>9525</xdr:colOff>
      <xdr:row>2</xdr:row>
      <xdr:rowOff>47625</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73354"/>
          <a:ext cx="733425" cy="30099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104775</xdr:colOff>
      <xdr:row>1</xdr:row>
      <xdr:rowOff>281940</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714375" cy="3048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104775</xdr:colOff>
      <xdr:row>2</xdr:row>
      <xdr:rowOff>104775</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714375" cy="30480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2</xdr:row>
      <xdr:rowOff>57151</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371474"/>
          <a:ext cx="714375" cy="304801"/>
        </a:xfrm>
        <a:prstGeom prst="rect">
          <a:avLst/>
        </a:prstGeom>
      </xdr:spPr>
    </xdr:pic>
    <xdr:clientData/>
  </xdr:twoCellAnchor>
  <xdr:twoCellAnchor editAs="oneCell">
    <xdr:from>
      <xdr:col>0</xdr:col>
      <xdr:colOff>0</xdr:colOff>
      <xdr:row>0</xdr:row>
      <xdr:rowOff>180974</xdr:rowOff>
    </xdr:from>
    <xdr:to>
      <xdr:col>1</xdr:col>
      <xdr:colOff>9525</xdr:colOff>
      <xdr:row>2</xdr:row>
      <xdr:rowOff>47625</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73354"/>
          <a:ext cx="733425" cy="30099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1</xdr:row>
      <xdr:rowOff>1</xdr:rowOff>
    </xdr:from>
    <xdr:to>
      <xdr:col>1</xdr:col>
      <xdr:colOff>9526</xdr:colOff>
      <xdr:row>2</xdr:row>
      <xdr:rowOff>69013</xdr:rowOff>
    </xdr:to>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1" y="190501"/>
          <a:ext cx="704850" cy="33571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1</xdr:col>
      <xdr:colOff>104775</xdr:colOff>
      <xdr:row>3</xdr:row>
      <xdr:rowOff>104775</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371474"/>
          <a:ext cx="714375" cy="304801"/>
        </a:xfrm>
        <a:prstGeom prst="rect">
          <a:avLst/>
        </a:prstGeom>
      </xdr:spPr>
    </xdr:pic>
    <xdr:clientData/>
  </xdr:twoCellAnchor>
  <xdr:oneCellAnchor>
    <xdr:from>
      <xdr:col>0</xdr:col>
      <xdr:colOff>0</xdr:colOff>
      <xdr:row>1</xdr:row>
      <xdr:rowOff>180974</xdr:rowOff>
    </xdr:from>
    <xdr:ext cx="714375" cy="304801"/>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371474"/>
          <a:ext cx="714375" cy="304801"/>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9525</xdr:colOff>
      <xdr:row>2</xdr:row>
      <xdr:rowOff>47626</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5"/>
          <a:ext cx="714375" cy="276226"/>
        </a:xfrm>
        <a:prstGeom prst="rect">
          <a:avLst/>
        </a:prstGeom>
      </xdr:spPr>
    </xdr:pic>
    <xdr:clientData/>
  </xdr:twoCellAnchor>
  <xdr:twoCellAnchor editAs="oneCell">
    <xdr:from>
      <xdr:col>0</xdr:col>
      <xdr:colOff>0</xdr:colOff>
      <xdr:row>0</xdr:row>
      <xdr:rowOff>180974</xdr:rowOff>
    </xdr:from>
    <xdr:to>
      <xdr:col>1</xdr:col>
      <xdr:colOff>9525</xdr:colOff>
      <xdr:row>2</xdr:row>
      <xdr:rowOff>76200</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714375" cy="30480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9525</xdr:colOff>
      <xdr:row>2</xdr:row>
      <xdr:rowOff>19051</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5"/>
          <a:ext cx="714375" cy="276226"/>
        </a:xfrm>
        <a:prstGeom prst="rect">
          <a:avLst/>
        </a:prstGeom>
      </xdr:spPr>
    </xdr:pic>
    <xdr:clientData/>
  </xdr:twoCellAnchor>
  <xdr:twoCellAnchor editAs="oneCell">
    <xdr:from>
      <xdr:col>0</xdr:col>
      <xdr:colOff>0</xdr:colOff>
      <xdr:row>0</xdr:row>
      <xdr:rowOff>180974</xdr:rowOff>
    </xdr:from>
    <xdr:to>
      <xdr:col>1</xdr:col>
      <xdr:colOff>9525</xdr:colOff>
      <xdr:row>2</xdr:row>
      <xdr:rowOff>47625</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714375" cy="30480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1</xdr:col>
      <xdr:colOff>104775</xdr:colOff>
      <xdr:row>3</xdr:row>
      <xdr:rowOff>104775</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371474"/>
          <a:ext cx="714375" cy="304801"/>
        </a:xfrm>
        <a:prstGeom prst="rect">
          <a:avLst/>
        </a:prstGeom>
      </xdr:spPr>
    </xdr:pic>
    <xdr:clientData/>
  </xdr:twoCellAnchor>
  <xdr:oneCellAnchor>
    <xdr:from>
      <xdr:col>0</xdr:col>
      <xdr:colOff>0</xdr:colOff>
      <xdr:row>1</xdr:row>
      <xdr:rowOff>180974</xdr:rowOff>
    </xdr:from>
    <xdr:ext cx="714375" cy="304801"/>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371474"/>
          <a:ext cx="714375" cy="30480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1872615</xdr:colOff>
      <xdr:row>3</xdr:row>
      <xdr:rowOff>105410</xdr:rowOff>
    </xdr:to>
    <xdr:pic>
      <xdr:nvPicPr>
        <xdr:cNvPr id="2" name="Imagem 1" descr="Z:\5 ESTRATÉGIA DE COMUNICAÇÃO DO CRL\5_5 Imagem (Originais)\CRL_Logo_Pasta\VERSÃO HORIZONTAL\RGB\CRL_RGB_horizontal_af.png"/>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71450" y="190500"/>
          <a:ext cx="1872615" cy="486410"/>
        </a:xfrm>
        <a:prstGeom prst="rect">
          <a:avLst/>
        </a:prstGeom>
      </xdr:spPr>
    </xdr:pic>
    <xdr:clientData/>
  </xdr:twoCellAnchor>
  <xdr:twoCellAnchor editAs="oneCell">
    <xdr:from>
      <xdr:col>0</xdr:col>
      <xdr:colOff>0</xdr:colOff>
      <xdr:row>0</xdr:row>
      <xdr:rowOff>0</xdr:rowOff>
    </xdr:from>
    <xdr:to>
      <xdr:col>1</xdr:col>
      <xdr:colOff>523875</xdr:colOff>
      <xdr:row>1</xdr:row>
      <xdr:rowOff>29542</xdr:rowOff>
    </xdr:to>
    <xdr:pic>
      <xdr:nvPicPr>
        <xdr:cNvPr id="3" name="Imagem 2">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0" y="0"/>
          <a:ext cx="695325" cy="38196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9525</xdr:colOff>
      <xdr:row>2</xdr:row>
      <xdr:rowOff>57151</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5"/>
          <a:ext cx="714375" cy="285751"/>
        </a:xfrm>
        <a:prstGeom prst="rect">
          <a:avLst/>
        </a:prstGeom>
      </xdr:spPr>
    </xdr:pic>
    <xdr:clientData/>
  </xdr:twoCellAnchor>
  <xdr:twoCellAnchor editAs="oneCell">
    <xdr:from>
      <xdr:col>0</xdr:col>
      <xdr:colOff>0</xdr:colOff>
      <xdr:row>0</xdr:row>
      <xdr:rowOff>180974</xdr:rowOff>
    </xdr:from>
    <xdr:to>
      <xdr:col>1</xdr:col>
      <xdr:colOff>9525</xdr:colOff>
      <xdr:row>2</xdr:row>
      <xdr:rowOff>85725</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714375" cy="31432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180974</xdr:rowOff>
    </xdr:from>
    <xdr:ext cx="628650" cy="257176"/>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628650" cy="257176"/>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304800</xdr:colOff>
      <xdr:row>2</xdr:row>
      <xdr:rowOff>64770</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5305425" y="180974"/>
          <a:ext cx="628650" cy="257176"/>
        </a:xfrm>
        <a:prstGeom prst="rect">
          <a:avLst/>
        </a:prstGeom>
      </xdr:spPr>
    </xdr:pic>
    <xdr:clientData/>
  </xdr:twoCellAnchor>
  <xdr:oneCellAnchor>
    <xdr:from>
      <xdr:col>0</xdr:col>
      <xdr:colOff>0</xdr:colOff>
      <xdr:row>0</xdr:row>
      <xdr:rowOff>180974</xdr:rowOff>
    </xdr:from>
    <xdr:ext cx="628650" cy="257176"/>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628650" cy="257176"/>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628650" cy="257176"/>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628650" cy="257176"/>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304800</xdr:colOff>
      <xdr:row>1</xdr:row>
      <xdr:rowOff>66676</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5305425" y="180974"/>
          <a:ext cx="628650" cy="257176"/>
        </a:xfrm>
        <a:prstGeom prst="rect">
          <a:avLst/>
        </a:prstGeom>
      </xdr:spPr>
    </xdr:pic>
    <xdr:clientData/>
  </xdr:twoCellAnchor>
  <xdr:oneCellAnchor>
    <xdr:from>
      <xdr:col>0</xdr:col>
      <xdr:colOff>0</xdr:colOff>
      <xdr:row>0</xdr:row>
      <xdr:rowOff>0</xdr:rowOff>
    </xdr:from>
    <xdr:ext cx="628650" cy="257176"/>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628650" cy="257176"/>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257175</xdr:colOff>
      <xdr:row>1</xdr:row>
      <xdr:rowOff>66676</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5305425" y="180974"/>
          <a:ext cx="628650" cy="257176"/>
        </a:xfrm>
        <a:prstGeom prst="rect">
          <a:avLst/>
        </a:prstGeom>
      </xdr:spPr>
    </xdr:pic>
    <xdr:clientData/>
  </xdr:twoCellAnchor>
  <xdr:oneCellAnchor>
    <xdr:from>
      <xdr:col>0</xdr:col>
      <xdr:colOff>0</xdr:colOff>
      <xdr:row>0</xdr:row>
      <xdr:rowOff>0</xdr:rowOff>
    </xdr:from>
    <xdr:ext cx="628650" cy="257176"/>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628650" cy="257176"/>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2</xdr:row>
      <xdr:rowOff>43301</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79917"/>
          <a:ext cx="695325" cy="38196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67642</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5"/>
          <a:ext cx="695325" cy="38196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86692</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58117</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5"/>
          <a:ext cx="695325" cy="3819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2</xdr:col>
      <xdr:colOff>133350</xdr:colOff>
      <xdr:row>2</xdr:row>
      <xdr:rowOff>19051</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1"/>
          <a:ext cx="695325" cy="361950"/>
        </a:xfrm>
        <a:prstGeom prst="rect">
          <a:avLst/>
        </a:prstGeom>
      </xdr:spPr>
    </xdr:pic>
    <xdr:clientData/>
  </xdr:twoCellAnchor>
  <xdr:oneCellAnchor>
    <xdr:from>
      <xdr:col>3</xdr:col>
      <xdr:colOff>0</xdr:colOff>
      <xdr:row>1</xdr:row>
      <xdr:rowOff>1</xdr:rowOff>
    </xdr:from>
    <xdr:ext cx="704850" cy="368300"/>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1"/>
          <a:ext cx="704850" cy="368300"/>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48592</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5"/>
          <a:ext cx="695325" cy="381967"/>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138551</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79917"/>
          <a:ext cx="695325" cy="381967"/>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124792</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115267</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130084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124792</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285750"/>
          <a:ext cx="695325" cy="381967"/>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134317</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115267</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2</xdr:row>
      <xdr:rowOff>105742</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115267</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124792</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96217</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2</xdr:row>
      <xdr:rowOff>115267</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124792</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105742</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2</xdr:row>
      <xdr:rowOff>58117</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58117</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105742</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104775</xdr:colOff>
      <xdr:row>2</xdr:row>
      <xdr:rowOff>105742</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9525</xdr:colOff>
      <xdr:row>2</xdr:row>
      <xdr:rowOff>47625</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714375" cy="342901"/>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0</xdr:col>
      <xdr:colOff>714375</xdr:colOff>
      <xdr:row>2</xdr:row>
      <xdr:rowOff>47625</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714375" cy="342901"/>
        </a:xfrm>
        <a:prstGeom prst="rect">
          <a:avLst/>
        </a:prstGeom>
      </xdr:spPr>
    </xdr:pic>
    <xdr:clientData/>
  </xdr:twoCellAnchor>
  <xdr:twoCellAnchor editAs="oneCell">
    <xdr:from>
      <xdr:col>0</xdr:col>
      <xdr:colOff>0</xdr:colOff>
      <xdr:row>0</xdr:row>
      <xdr:rowOff>180974</xdr:rowOff>
    </xdr:from>
    <xdr:to>
      <xdr:col>1</xdr:col>
      <xdr:colOff>9525</xdr:colOff>
      <xdr:row>2</xdr:row>
      <xdr:rowOff>47625</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73354"/>
          <a:ext cx="733425" cy="339091"/>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105742</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9525</xdr:colOff>
      <xdr:row>2</xdr:row>
      <xdr:rowOff>133350</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714375" cy="400051"/>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9525</xdr:colOff>
      <xdr:row>2</xdr:row>
      <xdr:rowOff>123826</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5"/>
          <a:ext cx="714375" cy="390526"/>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123825</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5"/>
          <a:ext cx="695325" cy="409575"/>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76200</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695325" cy="400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58117</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114300</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5"/>
          <a:ext cx="695325" cy="390525"/>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oneCellAnchor>
    <xdr:from>
      <xdr:col>0</xdr:col>
      <xdr:colOff>0</xdr:colOff>
      <xdr:row>1</xdr:row>
      <xdr:rowOff>0</xdr:rowOff>
    </xdr:from>
    <xdr:ext cx="714375" cy="428626"/>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oneCellAnchor>
    <xdr:from>
      <xdr:col>0</xdr:col>
      <xdr:colOff>0</xdr:colOff>
      <xdr:row>1</xdr:row>
      <xdr:rowOff>0</xdr:rowOff>
    </xdr:from>
    <xdr:ext cx="714375" cy="428626"/>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wsDr>
</file>

<file path=xl/drawings/drawing62.xml><?xml version="1.0" encoding="utf-8"?>
<xdr:wsDr xmlns:xdr="http://schemas.openxmlformats.org/drawingml/2006/spreadsheetDrawing" xmlns:a="http://schemas.openxmlformats.org/drawingml/2006/main">
  <xdr:oneCellAnchor>
    <xdr:from>
      <xdr:col>0</xdr:col>
      <xdr:colOff>0</xdr:colOff>
      <xdr:row>1</xdr:row>
      <xdr:rowOff>0</xdr:rowOff>
    </xdr:from>
    <xdr:ext cx="714375" cy="428626"/>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oneCellAnchor>
    <xdr:from>
      <xdr:col>0</xdr:col>
      <xdr:colOff>0</xdr:colOff>
      <xdr:row>1</xdr:row>
      <xdr:rowOff>0</xdr:rowOff>
    </xdr:from>
    <xdr:ext cx="714375" cy="428626"/>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oneCellAnchor>
    <xdr:from>
      <xdr:col>0</xdr:col>
      <xdr:colOff>0</xdr:colOff>
      <xdr:row>1</xdr:row>
      <xdr:rowOff>0</xdr:rowOff>
    </xdr:from>
    <xdr:ext cx="714375" cy="428626"/>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wsDr>
</file>

<file path=xl/drawings/drawing63.xml><?xml version="1.0" encoding="utf-8"?>
<xdr:wsDr xmlns:xdr="http://schemas.openxmlformats.org/drawingml/2006/spreadsheetDrawing" xmlns:a="http://schemas.openxmlformats.org/drawingml/2006/main">
  <xdr:oneCellAnchor>
    <xdr:from>
      <xdr:col>0</xdr:col>
      <xdr:colOff>0</xdr:colOff>
      <xdr:row>1</xdr:row>
      <xdr:rowOff>0</xdr:rowOff>
    </xdr:from>
    <xdr:ext cx="714375" cy="428626"/>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oneCellAnchor>
    <xdr:from>
      <xdr:col>0</xdr:col>
      <xdr:colOff>0</xdr:colOff>
      <xdr:row>1</xdr:row>
      <xdr:rowOff>0</xdr:rowOff>
    </xdr:from>
    <xdr:ext cx="714375" cy="428626"/>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oneCellAnchor>
    <xdr:from>
      <xdr:col>0</xdr:col>
      <xdr:colOff>0</xdr:colOff>
      <xdr:row>1</xdr:row>
      <xdr:rowOff>0</xdr:rowOff>
    </xdr:from>
    <xdr:ext cx="714375" cy="428626"/>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wsDr>
</file>

<file path=xl/drawings/drawing64.xml><?xml version="1.0" encoding="utf-8"?>
<xdr:wsDr xmlns:xdr="http://schemas.openxmlformats.org/drawingml/2006/spreadsheetDrawing" xmlns:a="http://schemas.openxmlformats.org/drawingml/2006/main">
  <xdr:oneCellAnchor>
    <xdr:from>
      <xdr:col>0</xdr:col>
      <xdr:colOff>0</xdr:colOff>
      <xdr:row>1</xdr:row>
      <xdr:rowOff>0</xdr:rowOff>
    </xdr:from>
    <xdr:ext cx="714375" cy="428626"/>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wsDr>
</file>

<file path=xl/drawings/drawing65.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426244</xdr:colOff>
      <xdr:row>2</xdr:row>
      <xdr:rowOff>145596</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340519</xdr:colOff>
      <xdr:row>2</xdr:row>
      <xdr:rowOff>145596</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521494</xdr:colOff>
      <xdr:row>2</xdr:row>
      <xdr:rowOff>145596</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26194</xdr:colOff>
      <xdr:row>1</xdr:row>
      <xdr:rowOff>145597</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145597</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133350</xdr:rowOff>
    </xdr:from>
    <xdr:to>
      <xdr:col>2</xdr:col>
      <xdr:colOff>133350</xdr:colOff>
      <xdr:row>2</xdr:row>
      <xdr:rowOff>36196</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33350"/>
          <a:ext cx="695325" cy="340996"/>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59872</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69397</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1</xdr:row>
      <xdr:rowOff>9524</xdr:rowOff>
    </xdr:from>
    <xdr:to>
      <xdr:col>1</xdr:col>
      <xdr:colOff>48066</xdr:colOff>
      <xdr:row>2</xdr:row>
      <xdr:rowOff>142875</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200024"/>
          <a:ext cx="657666" cy="323851"/>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oneCellAnchor>
    <xdr:from>
      <xdr:col>0</xdr:col>
      <xdr:colOff>0</xdr:colOff>
      <xdr:row>0</xdr:row>
      <xdr:rowOff>0</xdr:rowOff>
    </xdr:from>
    <xdr:ext cx="711994" cy="345622"/>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one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340519</xdr:colOff>
      <xdr:row>0</xdr:row>
      <xdr:rowOff>345622</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254794</xdr:colOff>
      <xdr:row>1</xdr:row>
      <xdr:rowOff>40822</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7144</xdr:colOff>
      <xdr:row>2</xdr:row>
      <xdr:rowOff>155122</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155122</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159544</xdr:colOff>
      <xdr:row>1</xdr:row>
      <xdr:rowOff>155122</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26194</xdr:colOff>
      <xdr:row>1</xdr:row>
      <xdr:rowOff>123825</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9525"/>
          <a:ext cx="711994" cy="304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0</xdr:colOff>
      <xdr:row>3</xdr:row>
      <xdr:rowOff>53883</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6350</xdr:colOff>
      <xdr:row>0</xdr:row>
      <xdr:rowOff>0</xdr:rowOff>
    </xdr:from>
    <xdr:ext cx="711994" cy="297997"/>
    <xdr:pic>
      <xdr:nvPicPr>
        <xdr:cNvPr id="5" name="Imagem 4">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0</xdr:colOff>
      <xdr:row>0</xdr:row>
      <xdr:rowOff>0</xdr:rowOff>
    </xdr:from>
    <xdr:ext cx="711994" cy="297997"/>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10944225" y="0"/>
          <a:ext cx="711994" cy="297997"/>
        </a:xfrm>
        <a:prstGeom prst="rect">
          <a:avLst/>
        </a:prstGeom>
      </xdr:spPr>
    </xdr:pic>
    <xdr:clientData/>
  </xdr:oneCellAnchor>
  <xdr:oneCellAnchor>
    <xdr:from>
      <xdr:col>0</xdr:col>
      <xdr:colOff>0</xdr:colOff>
      <xdr:row>0</xdr:row>
      <xdr:rowOff>0</xdr:rowOff>
    </xdr:from>
    <xdr:ext cx="711994" cy="297997"/>
    <xdr:pic>
      <xdr:nvPicPr>
        <xdr:cNvPr id="5" name="Imagem 4">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26194</xdr:colOff>
      <xdr:row>1</xdr:row>
      <xdr:rowOff>114300</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6350</xdr:colOff>
      <xdr:row>0</xdr:row>
      <xdr:rowOff>0</xdr:rowOff>
    </xdr:from>
    <xdr:ext cx="711994" cy="297997"/>
    <xdr:pic>
      <xdr:nvPicPr>
        <xdr:cNvPr id="5" name="Imagem 4">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0</xdr:colOff>
      <xdr:row>0</xdr:row>
      <xdr:rowOff>0</xdr:rowOff>
    </xdr:from>
    <xdr:ext cx="711994" cy="297997"/>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10944225" y="0"/>
          <a:ext cx="711994" cy="297997"/>
        </a:xfrm>
        <a:prstGeom prst="rect">
          <a:avLst/>
        </a:prstGeom>
      </xdr:spPr>
    </xdr:pic>
    <xdr:clientData/>
  </xdr:oneCellAnchor>
  <xdr:oneCellAnchor>
    <xdr:from>
      <xdr:col>0</xdr:col>
      <xdr:colOff>0</xdr:colOff>
      <xdr:row>0</xdr:row>
      <xdr:rowOff>0</xdr:rowOff>
    </xdr:from>
    <xdr:ext cx="711994" cy="297997"/>
    <xdr:pic>
      <xdr:nvPicPr>
        <xdr:cNvPr id="5" name="Imagem 4">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26194</xdr:colOff>
      <xdr:row>1</xdr:row>
      <xdr:rowOff>114300</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6350</xdr:colOff>
      <xdr:row>0</xdr:row>
      <xdr:rowOff>0</xdr:rowOff>
    </xdr:from>
    <xdr:ext cx="711994" cy="297997"/>
    <xdr:pic>
      <xdr:nvPicPr>
        <xdr:cNvPr id="5" name="Imagem 4">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0</xdr:colOff>
      <xdr:row>0</xdr:row>
      <xdr:rowOff>0</xdr:rowOff>
    </xdr:from>
    <xdr:ext cx="711994" cy="297997"/>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10944225" y="0"/>
          <a:ext cx="711994" cy="297997"/>
        </a:xfrm>
        <a:prstGeom prst="rect">
          <a:avLst/>
        </a:prstGeom>
      </xdr:spPr>
    </xdr:pic>
    <xdr:clientData/>
  </xdr:oneCellAnchor>
  <xdr:oneCellAnchor>
    <xdr:from>
      <xdr:col>0</xdr:col>
      <xdr:colOff>0</xdr:colOff>
      <xdr:row>0</xdr:row>
      <xdr:rowOff>0</xdr:rowOff>
    </xdr:from>
    <xdr:ext cx="711994" cy="297997"/>
    <xdr:pic>
      <xdr:nvPicPr>
        <xdr:cNvPr id="5" name="Imagem 4">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26194</xdr:colOff>
      <xdr:row>1</xdr:row>
      <xdr:rowOff>114300</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6350</xdr:colOff>
      <xdr:row>0</xdr:row>
      <xdr:rowOff>0</xdr:rowOff>
    </xdr:from>
    <xdr:ext cx="711994" cy="297997"/>
    <xdr:pic>
      <xdr:nvPicPr>
        <xdr:cNvPr id="5" name="Imagem 4">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9525</xdr:colOff>
      <xdr:row>2</xdr:row>
      <xdr:rowOff>47625</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714375" cy="304801"/>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6350</xdr:colOff>
      <xdr:row>0</xdr:row>
      <xdr:rowOff>0</xdr:rowOff>
    </xdr:from>
    <xdr:ext cx="711994" cy="297997"/>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6350" y="0"/>
          <a:ext cx="711994" cy="297997"/>
        </a:xfrm>
        <a:prstGeom prst="rect">
          <a:avLst/>
        </a:prstGeom>
      </xdr:spPr>
    </xdr:pic>
    <xdr:clientData/>
  </xdr:oneCellAnchor>
</xdr:wsDr>
</file>

<file path=xl/drawings/drawing91.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14287</xdr:colOff>
      <xdr:row>2</xdr:row>
      <xdr:rowOff>145596</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14287</xdr:colOff>
      <xdr:row>2</xdr:row>
      <xdr:rowOff>145596</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oneCellAnchor>
    <xdr:from>
      <xdr:col>0</xdr:col>
      <xdr:colOff>0</xdr:colOff>
      <xdr:row>43</xdr:row>
      <xdr:rowOff>0</xdr:rowOff>
    </xdr:from>
    <xdr:ext cx="711994" cy="297997"/>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3173075"/>
          <a:ext cx="711994" cy="297997"/>
        </a:xfrm>
        <a:prstGeom prst="rect">
          <a:avLst/>
        </a:prstGeom>
      </xdr:spPr>
    </xdr:pic>
    <xdr:clientData/>
  </xdr:oneCellAnchor>
</xdr:wsDr>
</file>

<file path=xl/drawings/drawing93.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0</xdr:col>
      <xdr:colOff>642937</xdr:colOff>
      <xdr:row>2</xdr:row>
      <xdr:rowOff>97971</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oneCellAnchor>
    <xdr:from>
      <xdr:col>0</xdr:col>
      <xdr:colOff>0</xdr:colOff>
      <xdr:row>43</xdr:row>
      <xdr:rowOff>0</xdr:rowOff>
    </xdr:from>
    <xdr:ext cx="711994" cy="297997"/>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3173075"/>
          <a:ext cx="711994" cy="297997"/>
        </a:xfrm>
        <a:prstGeom prst="rect">
          <a:avLst/>
        </a:prstGeom>
      </xdr:spPr>
    </xdr:pic>
    <xdr:clientData/>
  </xdr:oneCellAnchor>
</xdr:wsDr>
</file>

<file path=xl/drawings/drawing94.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676275</xdr:colOff>
      <xdr:row>2</xdr:row>
      <xdr:rowOff>11118</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38100"/>
          <a:ext cx="676275" cy="363543"/>
        </a:xfrm>
        <a:prstGeom prst="rect">
          <a:avLst/>
        </a:prstGeom>
      </xdr:spPr>
    </xdr:pic>
    <xdr:clientData/>
  </xdr:twoCellAnchor>
  <xdr:oneCellAnchor>
    <xdr:from>
      <xdr:col>0</xdr:col>
      <xdr:colOff>0</xdr:colOff>
      <xdr:row>42</xdr:row>
      <xdr:rowOff>0</xdr:rowOff>
    </xdr:from>
    <xdr:ext cx="711994" cy="297997"/>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3173075"/>
          <a:ext cx="711994" cy="297997"/>
        </a:xfrm>
        <a:prstGeom prst="rect">
          <a:avLst/>
        </a:prstGeom>
      </xdr:spPr>
    </xdr:pic>
    <xdr:clientData/>
  </xdr:oneCellAnchor>
</xdr:wsDr>
</file>

<file path=xl/drawings/drawing9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642937</xdr:colOff>
      <xdr:row>1</xdr:row>
      <xdr:rowOff>145597</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oneCellAnchor>
    <xdr:from>
      <xdr:col>0</xdr:col>
      <xdr:colOff>0</xdr:colOff>
      <xdr:row>42</xdr:row>
      <xdr:rowOff>0</xdr:rowOff>
    </xdr:from>
    <xdr:ext cx="711994" cy="297997"/>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3173075"/>
          <a:ext cx="711994" cy="297997"/>
        </a:xfrm>
        <a:prstGeom prst="rect">
          <a:avLst/>
        </a:prstGeom>
      </xdr:spPr>
    </xdr:pic>
    <xdr:clientData/>
  </xdr:oneCellAnchor>
</xdr:wsDr>
</file>

<file path=xl/drawings/drawing96.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14287</xdr:colOff>
      <xdr:row>2</xdr:row>
      <xdr:rowOff>136071</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xdr:colOff>
      <xdr:row>1</xdr:row>
      <xdr:rowOff>145597</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oneCellAnchor>
    <xdr:from>
      <xdr:col>0</xdr:col>
      <xdr:colOff>0</xdr:colOff>
      <xdr:row>42</xdr:row>
      <xdr:rowOff>0</xdr:rowOff>
    </xdr:from>
    <xdr:ext cx="711994" cy="297997"/>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3173075"/>
          <a:ext cx="711994" cy="297997"/>
        </a:xfrm>
        <a:prstGeom prst="rect">
          <a:avLst/>
        </a:prstGeom>
      </xdr:spPr>
    </xdr:pic>
    <xdr:clientData/>
  </xdr:oneCellAnchor>
</xdr:wsDr>
</file>

<file path=xl/drawings/drawing98.xml><?xml version="1.0" encoding="utf-8"?>
<xdr:wsDr xmlns:xdr="http://schemas.openxmlformats.org/drawingml/2006/spreadsheetDrawing" xmlns:a="http://schemas.openxmlformats.org/drawingml/2006/main">
  <xdr:oneCellAnchor>
    <xdr:from>
      <xdr:col>0</xdr:col>
      <xdr:colOff>0</xdr:colOff>
      <xdr:row>1</xdr:row>
      <xdr:rowOff>1</xdr:rowOff>
    </xdr:from>
    <xdr:ext cx="704850" cy="368300"/>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12458700" y="114301"/>
          <a:ext cx="704850" cy="3683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RL/11%20RELAT&#211;RIOS%20CRL/Relat&#243;rio%20anual%20sobre%20a%20evolu&#231;&#227;o%20da%20negocia&#231;&#227;o%20coletiva/RELATORIO_Impacto%20da%20Lei%20N&#186;%2023%20de%202012/MAARS_Tempor&#225;ria/FASE%201%20-%20(VERS&#195;O%20em%2015-02-2016)%20-%20COM%20ACORDOS%20DE%20ADES&#195;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RL/11%20RELAT&#211;RIOS%20CRL/Relat&#243;rio%20anual%20sobre%20a%20evolu&#231;&#227;o%20da%20negocia&#231;&#227;o%20coletiva/RELATORIO_Impacto%20da%20Lei%20N&#186;%2023%20de%202012/MAARS_Tempor&#225;ria/BTEs%20-%20NOVO%20FICHEIRO%20DE%20TRABALH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anso"/>
      <sheetName val="Folha_Base"/>
      <sheetName val="gráficosbh"/>
      <sheetName val="Quadros 1"/>
      <sheetName val="gráficos4"/>
      <sheetName val="Graficos3"/>
      <sheetName val="Gráficos2"/>
      <sheetName val="Gráficos"/>
      <sheetName val="Quadros 1-QdPessoal"/>
      <sheetName val="Quadros 2"/>
      <sheetName val="Quadros 2-QdPessoal"/>
      <sheetName val="Quadros 2-QdPessoal (Notas)"/>
      <sheetName val="Quadros 3"/>
      <sheetName val="Quadros 4"/>
      <sheetName val="Quadros 4-QdPessoal"/>
      <sheetName val="Quadros 5"/>
      <sheetName val="Quadros 5-QdPessoal"/>
      <sheetName val="Quadros 6"/>
      <sheetName val="Quadros 7"/>
      <sheetName val="Quadros 8"/>
      <sheetName val="Quadros 9"/>
      <sheetName val="Quadros 10"/>
      <sheetName val="Quadros 11"/>
      <sheetName val="Quadros 12"/>
      <sheetName val="Quadros 13"/>
      <sheetName val="Quadros 14"/>
      <sheetName val="Quadros 15"/>
      <sheetName val="Quadros 16"/>
      <sheetName val="Quadros 17"/>
      <sheetName val="Quadros 18"/>
      <sheetName val="Quadros 19"/>
      <sheetName val="Quadros 20"/>
      <sheetName val="Quadros 21"/>
      <sheetName val="Quadros 22"/>
      <sheetName val="Quadros 23"/>
      <sheetName val="Quadros 24"/>
      <sheetName val="Quadros 25"/>
      <sheetName val="Quadros 26"/>
      <sheetName val="Quadros 27"/>
      <sheetName val="Quadros 28"/>
      <sheetName val="Quadros 29"/>
      <sheetName val="Quadros 30"/>
      <sheetName val="Quadros 31"/>
      <sheetName val="Quadros 32"/>
      <sheetName val="Quadros 33"/>
      <sheetName val="Quadros 34"/>
      <sheetName val="Quadros 35"/>
      <sheetName val="LISTA DE IRCT_Original"/>
      <sheetName val="LISTA DE IRCT"/>
      <sheetName val="Entidades_Patronais-SIGLAS"/>
      <sheetName val="Entidades_Sindicais--SIGLAS"/>
      <sheetName val="Quadros_Verificação"/>
      <sheetName val="DGERT-DERT"/>
      <sheetName val="QP_IRCTs-TODOS_2013"/>
      <sheetName val="QP_IRCTs-CAE_2013"/>
      <sheetName val="QP_IRCTs_CAE-porAno"/>
      <sheetName val="Listas_de Escolhas"/>
      <sheetName val="Folha1"/>
      <sheetName val="LISTAS"/>
      <sheetName val="SINDICATOS"/>
      <sheetName val="EMPREGADO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anso"/>
      <sheetName val="Folha_Base"/>
      <sheetName val="Quadros 1"/>
      <sheetName val="gráficos4"/>
      <sheetName val="Graficos3"/>
      <sheetName val="Gráficos2"/>
      <sheetName val="Gráficos"/>
      <sheetName val="Quadros 1-QdPessoal"/>
      <sheetName val="Quadros 2"/>
      <sheetName val="Quadros 2-QdPessoal"/>
      <sheetName val="Quadros 2-QdPessoal (Notas)"/>
      <sheetName val="Quadros 3"/>
      <sheetName val="Quadros 4"/>
      <sheetName val="Quadros 4-QdPessoal"/>
      <sheetName val="Quadros 5"/>
      <sheetName val="Quadros 5-QdPessoal"/>
      <sheetName val="Quadros 6"/>
      <sheetName val="Quadros 7"/>
      <sheetName val="Quadros 8"/>
      <sheetName val="Quadros 9"/>
      <sheetName val="Quadros 10"/>
      <sheetName val="Quadros 11"/>
      <sheetName val="Quadros 12"/>
      <sheetName val="Quadros 13"/>
      <sheetName val="Quadros 14"/>
      <sheetName val="gráficosbh"/>
      <sheetName val="Quadros 15"/>
      <sheetName val="Quadros 16"/>
      <sheetName val="Quadros 17"/>
      <sheetName val="Quadros 18"/>
      <sheetName val="Quadros 19"/>
      <sheetName val="Quadros 20"/>
      <sheetName val="Quadros 21"/>
      <sheetName val="Quadros 22"/>
      <sheetName val="Quadros 23"/>
      <sheetName val="Quadros 24"/>
      <sheetName val="Quadros 25"/>
      <sheetName val="Quadros 26"/>
      <sheetName val="Quadros 27"/>
      <sheetName val="Quadros 28"/>
      <sheetName val="Quadros 29"/>
      <sheetName val="Quadros 30"/>
      <sheetName val="Quadros 31"/>
      <sheetName val="Quadros 32"/>
      <sheetName val="Quadros 33"/>
      <sheetName val="Quadros 34"/>
      <sheetName val="Quadros 35"/>
      <sheetName val="LISTA DE IRCT_Original"/>
      <sheetName val="LISTA DE IRCT"/>
      <sheetName val="Entidades_Patronais-SIGLAS"/>
      <sheetName val="Entidades_Sindicais--SIGLAS"/>
      <sheetName val="Quadros_Verificação"/>
      <sheetName val="DGERT-DERT"/>
      <sheetName val="QP_IRCTs-TODOS_2013"/>
      <sheetName val="QP_IRCTs-CAE_2013"/>
      <sheetName val="QP_IRCTs_CAE-porAno"/>
      <sheetName val="Listas_de Escolhas"/>
      <sheetName val="Folha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6.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8.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29.bin"/></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30.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31.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32.bin"/></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33.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34.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35.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36.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37.bin"/></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38.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39.bin"/></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40.bin"/></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41.bin"/></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42.bin"/></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43.bin"/></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44.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45.bin"/></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46.bin"/></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47.bin"/></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48.bin"/></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49.bin"/></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50.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51.bin"/></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pageSetUpPr fitToPage="1"/>
  </sheetPr>
  <dimension ref="A1:G161"/>
  <sheetViews>
    <sheetView showGridLines="0" tabSelected="1" zoomScaleNormal="100" workbookViewId="0">
      <selection activeCell="I8" sqref="I8"/>
    </sheetView>
  </sheetViews>
  <sheetFormatPr defaultRowHeight="15" x14ac:dyDescent="0.25"/>
  <cols>
    <col min="1" max="1" width="3.5703125" style="36" customWidth="1"/>
    <col min="2" max="2" width="106" customWidth="1"/>
    <col min="3" max="3" width="3.7109375" customWidth="1"/>
    <col min="4" max="4" width="4.7109375" customWidth="1"/>
    <col min="5" max="5" width="4.42578125" customWidth="1"/>
  </cols>
  <sheetData>
    <row r="1" spans="1:6" ht="21.75" customHeight="1" x14ac:dyDescent="0.25">
      <c r="A1" s="36" t="s">
        <v>15</v>
      </c>
      <c r="B1" s="97"/>
      <c r="C1" s="4"/>
    </row>
    <row r="2" spans="1:6" ht="21.75" customHeight="1" x14ac:dyDescent="0.25">
      <c r="B2" s="97"/>
      <c r="C2" s="625"/>
      <c r="D2" s="624"/>
      <c r="E2" s="624"/>
      <c r="F2" s="624"/>
    </row>
    <row r="3" spans="1:6" ht="17.25" customHeight="1" x14ac:dyDescent="0.25">
      <c r="B3" s="97"/>
      <c r="C3" s="625"/>
      <c r="D3" s="624"/>
      <c r="E3" s="624"/>
      <c r="F3" s="624"/>
    </row>
    <row r="4" spans="1:6" ht="17.25" customHeight="1" x14ac:dyDescent="0.25">
      <c r="B4" s="429" t="s">
        <v>741</v>
      </c>
      <c r="C4" s="625"/>
      <c r="D4" s="624"/>
      <c r="E4" s="624"/>
      <c r="F4" s="624"/>
    </row>
    <row r="5" spans="1:6" ht="29.25" customHeight="1" x14ac:dyDescent="0.25">
      <c r="B5" s="98" t="s">
        <v>364</v>
      </c>
      <c r="C5" s="625"/>
      <c r="D5" s="624"/>
      <c r="E5" s="624"/>
      <c r="F5" s="624"/>
    </row>
    <row r="6" spans="1:6" ht="18" customHeight="1" x14ac:dyDescent="0.25">
      <c r="B6" s="841" t="s">
        <v>410</v>
      </c>
      <c r="C6" s="625"/>
      <c r="D6" s="624"/>
      <c r="E6" s="624"/>
      <c r="F6" s="624"/>
    </row>
    <row r="7" spans="1:6" ht="18" customHeight="1" x14ac:dyDescent="0.25">
      <c r="A7" s="839"/>
      <c r="B7" s="840" t="s">
        <v>850</v>
      </c>
      <c r="C7" s="625"/>
      <c r="D7" s="624"/>
      <c r="E7" s="624"/>
      <c r="F7" s="624"/>
    </row>
    <row r="8" spans="1:6" ht="16.5" customHeight="1" x14ac:dyDescent="0.25">
      <c r="A8" s="839"/>
      <c r="B8" s="840" t="s">
        <v>372</v>
      </c>
      <c r="C8" s="625"/>
      <c r="D8" s="624"/>
      <c r="E8" s="624"/>
      <c r="F8" s="624"/>
    </row>
    <row r="9" spans="1:6" ht="16.5" customHeight="1" x14ac:dyDescent="0.25">
      <c r="B9" s="164" t="s">
        <v>145</v>
      </c>
      <c r="C9" s="625"/>
      <c r="D9" s="624"/>
      <c r="E9" s="624"/>
      <c r="F9" s="624"/>
    </row>
    <row r="10" spans="1:6" ht="16.5" customHeight="1" x14ac:dyDescent="0.25">
      <c r="B10" s="497" t="s">
        <v>483</v>
      </c>
      <c r="C10" s="625"/>
      <c r="D10" s="624"/>
      <c r="E10" s="624"/>
      <c r="F10" s="624"/>
    </row>
    <row r="11" spans="1:6" ht="16.5" customHeight="1" x14ac:dyDescent="0.25">
      <c r="B11" s="498" t="s">
        <v>720</v>
      </c>
      <c r="C11" s="625"/>
      <c r="D11" s="624"/>
      <c r="E11" s="624"/>
      <c r="F11" s="624"/>
    </row>
    <row r="12" spans="1:6" s="99" customFormat="1" ht="16.5" customHeight="1" x14ac:dyDescent="0.25">
      <c r="A12" s="36"/>
      <c r="B12" s="103" t="s">
        <v>594</v>
      </c>
      <c r="C12" s="625"/>
      <c r="D12" s="624"/>
      <c r="E12" s="624"/>
      <c r="F12" s="624"/>
    </row>
    <row r="13" spans="1:6" s="99" customFormat="1" ht="16.5" customHeight="1" x14ac:dyDescent="0.25">
      <c r="A13" s="36"/>
      <c r="B13" s="103" t="s">
        <v>595</v>
      </c>
      <c r="C13" s="625"/>
      <c r="D13" s="624"/>
      <c r="E13" s="624"/>
      <c r="F13" s="624"/>
    </row>
    <row r="14" spans="1:6" s="99" customFormat="1" ht="16.5" customHeight="1" x14ac:dyDescent="0.25">
      <c r="A14" s="36"/>
      <c r="B14" s="103" t="s">
        <v>596</v>
      </c>
      <c r="C14" s="625"/>
      <c r="D14" s="624"/>
      <c r="E14" s="624"/>
      <c r="F14" s="624"/>
    </row>
    <row r="15" spans="1:6" ht="16.5" customHeight="1" x14ac:dyDescent="0.25">
      <c r="B15" s="103" t="s">
        <v>597</v>
      </c>
      <c r="C15" s="625"/>
      <c r="D15" s="624"/>
      <c r="E15" s="624"/>
      <c r="F15" s="624"/>
    </row>
    <row r="16" spans="1:6" ht="16.5" customHeight="1" x14ac:dyDescent="0.25">
      <c r="B16" s="103"/>
      <c r="C16" s="625"/>
      <c r="D16" s="624"/>
      <c r="E16" s="624"/>
      <c r="F16" s="624"/>
    </row>
    <row r="17" spans="1:7" ht="16.5" customHeight="1" x14ac:dyDescent="0.25">
      <c r="B17" s="629" t="s">
        <v>146</v>
      </c>
      <c r="C17" s="625"/>
      <c r="D17" s="624"/>
      <c r="E17" s="624"/>
      <c r="F17" s="624"/>
    </row>
    <row r="18" spans="1:7" ht="16.5" customHeight="1" x14ac:dyDescent="0.25">
      <c r="B18" s="630" t="s">
        <v>482</v>
      </c>
      <c r="C18" s="625"/>
      <c r="D18" s="624"/>
      <c r="E18" s="624"/>
      <c r="F18" s="624"/>
    </row>
    <row r="19" spans="1:7" ht="16.5" customHeight="1" x14ac:dyDescent="0.25">
      <c r="B19" s="629" t="s">
        <v>598</v>
      </c>
      <c r="C19" s="625"/>
      <c r="D19" s="624"/>
      <c r="E19" s="624"/>
      <c r="F19" s="624"/>
    </row>
    <row r="20" spans="1:7" ht="16.5" customHeight="1" x14ac:dyDescent="0.25">
      <c r="B20" s="143" t="s">
        <v>599</v>
      </c>
      <c r="C20" s="625"/>
      <c r="D20" s="624"/>
      <c r="E20" s="624"/>
      <c r="F20" s="624"/>
      <c r="G20" t="s">
        <v>15</v>
      </c>
    </row>
    <row r="21" spans="1:7" ht="16.5" customHeight="1" x14ac:dyDescent="0.25">
      <c r="B21" s="122"/>
      <c r="C21" s="625"/>
      <c r="D21" s="624"/>
      <c r="E21" s="624"/>
      <c r="F21" s="624"/>
    </row>
    <row r="22" spans="1:7" ht="16.5" customHeight="1" x14ac:dyDescent="0.25">
      <c r="B22" s="631" t="s">
        <v>600</v>
      </c>
      <c r="C22" s="625"/>
      <c r="D22" s="624"/>
      <c r="E22" s="624"/>
      <c r="F22" s="624"/>
    </row>
    <row r="23" spans="1:7" ht="16.5" customHeight="1" x14ac:dyDescent="0.25">
      <c r="B23" s="632" t="s">
        <v>601</v>
      </c>
      <c r="C23" s="147"/>
    </row>
    <row r="24" spans="1:7" ht="16.5" customHeight="1" x14ac:dyDescent="0.25">
      <c r="B24" s="147" t="s">
        <v>484</v>
      </c>
      <c r="C24" s="147"/>
    </row>
    <row r="25" spans="1:7" ht="16.5" customHeight="1" x14ac:dyDescent="0.25">
      <c r="B25" s="632" t="s">
        <v>602</v>
      </c>
      <c r="C25" s="4"/>
    </row>
    <row r="26" spans="1:7" s="4" customFormat="1" ht="16.5" customHeight="1" x14ac:dyDescent="0.25">
      <c r="A26" s="36"/>
      <c r="B26" s="146" t="s">
        <v>603</v>
      </c>
      <c r="C26" s="146"/>
    </row>
    <row r="27" spans="1:7" s="4" customFormat="1" ht="16.5" customHeight="1" x14ac:dyDescent="0.25">
      <c r="A27" s="36"/>
      <c r="B27" s="146" t="s">
        <v>604</v>
      </c>
      <c r="C27" s="146"/>
    </row>
    <row r="28" spans="1:7" ht="16.5" customHeight="1" x14ac:dyDescent="0.25">
      <c r="B28" s="628" t="s">
        <v>605</v>
      </c>
      <c r="C28" s="144"/>
    </row>
    <row r="29" spans="1:7" ht="16.5" customHeight="1" x14ac:dyDescent="0.25">
      <c r="B29" s="145" t="s">
        <v>711</v>
      </c>
      <c r="C29" s="145"/>
    </row>
    <row r="30" spans="1:7" ht="16.5" customHeight="1" x14ac:dyDescent="0.25">
      <c r="B30" s="145" t="s">
        <v>712</v>
      </c>
      <c r="C30" s="145"/>
    </row>
    <row r="31" spans="1:7" ht="16.5" customHeight="1" x14ac:dyDescent="0.25">
      <c r="B31" s="146" t="s">
        <v>713</v>
      </c>
      <c r="C31" s="146"/>
    </row>
    <row r="32" spans="1:7" s="4" customFormat="1" ht="16.5" customHeight="1" x14ac:dyDescent="0.25">
      <c r="A32" s="36"/>
      <c r="B32" s="146" t="s">
        <v>714</v>
      </c>
      <c r="C32" s="146"/>
    </row>
    <row r="33" spans="1:3" ht="16.5" customHeight="1" x14ac:dyDescent="0.25">
      <c r="B33" s="628" t="s">
        <v>606</v>
      </c>
      <c r="C33" s="144"/>
    </row>
    <row r="34" spans="1:3" ht="16.5" customHeight="1" x14ac:dyDescent="0.25">
      <c r="B34" s="623" t="s">
        <v>485</v>
      </c>
      <c r="C34" s="144"/>
    </row>
    <row r="35" spans="1:3" ht="16.5" customHeight="1" x14ac:dyDescent="0.25">
      <c r="B35" s="146" t="s">
        <v>716</v>
      </c>
      <c r="C35" s="146"/>
    </row>
    <row r="36" spans="1:3" ht="16.5" customHeight="1" x14ac:dyDescent="0.25">
      <c r="B36" s="146" t="s">
        <v>715</v>
      </c>
      <c r="C36" s="146"/>
    </row>
    <row r="37" spans="1:3" ht="16.5" customHeight="1" x14ac:dyDescent="0.25">
      <c r="B37" s="623" t="s">
        <v>486</v>
      </c>
      <c r="C37" s="146"/>
    </row>
    <row r="38" spans="1:3" s="99" customFormat="1" ht="16.5" customHeight="1" x14ac:dyDescent="0.25">
      <c r="A38" s="36"/>
      <c r="B38" s="146" t="s">
        <v>717</v>
      </c>
      <c r="C38" s="146"/>
    </row>
    <row r="39" spans="1:3" s="99" customFormat="1" ht="16.5" customHeight="1" x14ac:dyDescent="0.25">
      <c r="A39" s="36"/>
      <c r="B39" s="633"/>
      <c r="C39" s="232"/>
    </row>
    <row r="40" spans="1:3" ht="16.5" customHeight="1" x14ac:dyDescent="0.25">
      <c r="B40" s="496" t="s">
        <v>719</v>
      </c>
      <c r="C40" s="233"/>
    </row>
    <row r="41" spans="1:3" ht="16.5" customHeight="1" x14ac:dyDescent="0.25">
      <c r="B41" s="626" t="s">
        <v>511</v>
      </c>
      <c r="C41" s="207"/>
    </row>
    <row r="42" spans="1:3" ht="16.5" customHeight="1" x14ac:dyDescent="0.25">
      <c r="B42" s="210" t="s">
        <v>710</v>
      </c>
      <c r="C42" s="210"/>
    </row>
    <row r="43" spans="1:3" ht="16.5" customHeight="1" x14ac:dyDescent="0.25">
      <c r="B43" s="210" t="s">
        <v>709</v>
      </c>
      <c r="C43" s="210"/>
    </row>
    <row r="44" spans="1:3" ht="16.5" customHeight="1" x14ac:dyDescent="0.25">
      <c r="B44" s="210" t="s">
        <v>708</v>
      </c>
      <c r="C44" s="210"/>
    </row>
    <row r="45" spans="1:3" ht="16.5" customHeight="1" x14ac:dyDescent="0.25">
      <c r="B45" s="210" t="s">
        <v>707</v>
      </c>
      <c r="C45" s="234"/>
    </row>
    <row r="46" spans="1:3" ht="16.5" customHeight="1" x14ac:dyDescent="0.25">
      <c r="B46" s="210" t="s">
        <v>706</v>
      </c>
      <c r="C46" s="234"/>
    </row>
    <row r="47" spans="1:3" ht="16.5" customHeight="1" x14ac:dyDescent="0.25">
      <c r="B47" s="634" t="s">
        <v>607</v>
      </c>
      <c r="C47" s="234"/>
    </row>
    <row r="48" spans="1:3" ht="16.5" customHeight="1" x14ac:dyDescent="0.25">
      <c r="B48" s="104" t="s">
        <v>705</v>
      </c>
      <c r="C48" s="234"/>
    </row>
    <row r="49" spans="1:3" ht="16.5" customHeight="1" x14ac:dyDescent="0.25">
      <c r="B49" s="104" t="s">
        <v>704</v>
      </c>
      <c r="C49" s="234"/>
    </row>
    <row r="50" spans="1:3" s="99" customFormat="1" ht="16.5" customHeight="1" x14ac:dyDescent="0.25">
      <c r="A50" s="36"/>
      <c r="B50" s="104" t="s">
        <v>703</v>
      </c>
      <c r="C50" s="234"/>
    </row>
    <row r="51" spans="1:3" s="99" customFormat="1" ht="16.5" customHeight="1" x14ac:dyDescent="0.25">
      <c r="A51" s="36"/>
      <c r="B51" s="104" t="s">
        <v>702</v>
      </c>
      <c r="C51" s="234"/>
    </row>
    <row r="52" spans="1:3" s="99" customFormat="1" ht="16.5" customHeight="1" x14ac:dyDescent="0.25">
      <c r="A52" s="36"/>
      <c r="B52" s="635" t="s">
        <v>609</v>
      </c>
      <c r="C52" s="234"/>
    </row>
    <row r="53" spans="1:3" s="99" customFormat="1" ht="16.5" customHeight="1" x14ac:dyDescent="0.25">
      <c r="A53" s="36"/>
      <c r="B53" s="103" t="s">
        <v>701</v>
      </c>
      <c r="C53" s="234"/>
    </row>
    <row r="54" spans="1:3" ht="16.5" customHeight="1" x14ac:dyDescent="0.25">
      <c r="B54" s="103" t="s">
        <v>700</v>
      </c>
      <c r="C54" s="234"/>
    </row>
    <row r="55" spans="1:3" s="99" customFormat="1" ht="16.5" customHeight="1" x14ac:dyDescent="0.25">
      <c r="A55" s="36"/>
      <c r="B55" s="104" t="s">
        <v>699</v>
      </c>
      <c r="C55" s="234"/>
    </row>
    <row r="56" spans="1:3" s="99" customFormat="1" ht="16.5" customHeight="1" x14ac:dyDescent="0.25">
      <c r="A56" s="36"/>
      <c r="B56" s="103" t="s">
        <v>698</v>
      </c>
      <c r="C56" s="234"/>
    </row>
    <row r="57" spans="1:3" s="99" customFormat="1" ht="16.5" customHeight="1" x14ac:dyDescent="0.25">
      <c r="A57" s="36"/>
      <c r="B57" s="636" t="s">
        <v>608</v>
      </c>
      <c r="C57" s="234"/>
    </row>
    <row r="58" spans="1:3" s="99" customFormat="1" ht="16.5" customHeight="1" x14ac:dyDescent="0.25">
      <c r="A58" s="36"/>
      <c r="B58" s="103" t="s">
        <v>696</v>
      </c>
      <c r="C58" s="234"/>
    </row>
    <row r="59" spans="1:3" ht="16.5" customHeight="1" x14ac:dyDescent="0.25">
      <c r="B59" s="103" t="s">
        <v>697</v>
      </c>
      <c r="C59" s="111"/>
    </row>
    <row r="60" spans="1:3" s="99" customFormat="1" ht="16.5" customHeight="1" x14ac:dyDescent="0.25">
      <c r="A60" s="36"/>
      <c r="B60" s="636" t="s">
        <v>610</v>
      </c>
      <c r="C60" s="234"/>
    </row>
    <row r="61" spans="1:3" s="99" customFormat="1" ht="16.5" customHeight="1" x14ac:dyDescent="0.25">
      <c r="A61" s="36"/>
      <c r="B61" s="103" t="s">
        <v>695</v>
      </c>
      <c r="C61" s="111"/>
    </row>
    <row r="62" spans="1:3" s="99" customFormat="1" ht="16.5" customHeight="1" x14ac:dyDescent="0.25">
      <c r="A62" s="36"/>
      <c r="B62" s="103" t="s">
        <v>694</v>
      </c>
      <c r="C62" s="111"/>
    </row>
    <row r="63" spans="1:3" s="99" customFormat="1" ht="16.5" customHeight="1" x14ac:dyDescent="0.25">
      <c r="A63" s="36"/>
      <c r="B63" s="103" t="s">
        <v>693</v>
      </c>
      <c r="C63" s="111"/>
    </row>
    <row r="64" spans="1:3" s="99" customFormat="1" ht="16.5" customHeight="1" x14ac:dyDescent="0.25">
      <c r="A64" s="36"/>
      <c r="B64" s="636" t="s">
        <v>611</v>
      </c>
      <c r="C64" s="234"/>
    </row>
    <row r="65" spans="1:3" s="99" customFormat="1" ht="16.5" customHeight="1" x14ac:dyDescent="0.25">
      <c r="A65" s="36"/>
      <c r="B65" s="103" t="s">
        <v>692</v>
      </c>
      <c r="C65" s="111"/>
    </row>
    <row r="66" spans="1:3" s="99" customFormat="1" ht="16.5" customHeight="1" x14ac:dyDescent="0.25">
      <c r="A66" s="36"/>
      <c r="B66" s="103" t="s">
        <v>691</v>
      </c>
      <c r="C66" s="111"/>
    </row>
    <row r="67" spans="1:3" s="99" customFormat="1" ht="16.5" customHeight="1" x14ac:dyDescent="0.25">
      <c r="A67" s="36"/>
      <c r="B67" s="103" t="s">
        <v>690</v>
      </c>
      <c r="C67" s="111"/>
    </row>
    <row r="68" spans="1:3" s="99" customFormat="1" ht="16.5" customHeight="1" x14ac:dyDescent="0.25">
      <c r="A68" s="36"/>
      <c r="B68" s="103" t="s">
        <v>689</v>
      </c>
      <c r="C68" s="111"/>
    </row>
    <row r="69" spans="1:3" s="99" customFormat="1" ht="16.5" customHeight="1" x14ac:dyDescent="0.25">
      <c r="A69" s="36"/>
      <c r="B69" s="636" t="s">
        <v>612</v>
      </c>
      <c r="C69" s="234"/>
    </row>
    <row r="70" spans="1:3" s="99" customFormat="1" ht="16.5" customHeight="1" x14ac:dyDescent="0.25">
      <c r="A70" s="36"/>
      <c r="B70" s="103" t="s">
        <v>688</v>
      </c>
      <c r="C70" s="111"/>
    </row>
    <row r="71" spans="1:3" s="99" customFormat="1" ht="16.5" customHeight="1" x14ac:dyDescent="0.25">
      <c r="A71" s="36"/>
      <c r="B71" s="103" t="s">
        <v>687</v>
      </c>
      <c r="C71" s="111"/>
    </row>
    <row r="72" spans="1:3" s="99" customFormat="1" ht="16.5" customHeight="1" x14ac:dyDescent="0.25">
      <c r="A72" s="36"/>
      <c r="B72" s="103" t="s">
        <v>686</v>
      </c>
      <c r="C72" s="111"/>
    </row>
    <row r="73" spans="1:3" s="99" customFormat="1" ht="16.5" customHeight="1" x14ac:dyDescent="0.25">
      <c r="A73" s="36"/>
      <c r="B73" s="636" t="s">
        <v>613</v>
      </c>
      <c r="C73" s="234"/>
    </row>
    <row r="74" spans="1:3" s="99" customFormat="1" ht="16.5" customHeight="1" x14ac:dyDescent="0.25">
      <c r="A74" s="36"/>
      <c r="B74" s="103" t="s">
        <v>684</v>
      </c>
      <c r="C74" s="111"/>
    </row>
    <row r="75" spans="1:3" s="99" customFormat="1" ht="16.5" customHeight="1" x14ac:dyDescent="0.25">
      <c r="A75" s="36"/>
      <c r="B75" s="103" t="s">
        <v>685</v>
      </c>
      <c r="C75" s="111"/>
    </row>
    <row r="76" spans="1:3" s="99" customFormat="1" ht="16.5" customHeight="1" x14ac:dyDescent="0.25">
      <c r="A76" s="36"/>
      <c r="B76" s="103" t="s">
        <v>683</v>
      </c>
      <c r="C76" s="111"/>
    </row>
    <row r="77" spans="1:3" s="99" customFormat="1" ht="16.5" customHeight="1" x14ac:dyDescent="0.25">
      <c r="A77" s="36"/>
      <c r="B77" s="636" t="s">
        <v>614</v>
      </c>
      <c r="C77" s="234"/>
    </row>
    <row r="78" spans="1:3" s="99" customFormat="1" ht="16.5" customHeight="1" x14ac:dyDescent="0.25">
      <c r="A78" s="36"/>
      <c r="B78" s="103" t="s">
        <v>682</v>
      </c>
      <c r="C78" s="111"/>
    </row>
    <row r="79" spans="1:3" s="99" customFormat="1" ht="16.5" customHeight="1" x14ac:dyDescent="0.25">
      <c r="A79" s="36"/>
      <c r="B79" s="103" t="s">
        <v>681</v>
      </c>
      <c r="C79" s="111"/>
    </row>
    <row r="80" spans="1:3" s="99" customFormat="1" ht="16.5" customHeight="1" x14ac:dyDescent="0.25">
      <c r="A80" s="36"/>
      <c r="B80" s="103" t="s">
        <v>680</v>
      </c>
      <c r="C80" s="111"/>
    </row>
    <row r="81" spans="1:3" s="99" customFormat="1" ht="16.5" customHeight="1" x14ac:dyDescent="0.25">
      <c r="A81" s="36"/>
      <c r="B81" s="105" t="s">
        <v>679</v>
      </c>
      <c r="C81" s="235"/>
    </row>
    <row r="82" spans="1:3" s="99" customFormat="1" ht="16.5" customHeight="1" x14ac:dyDescent="0.25">
      <c r="A82" s="36"/>
      <c r="B82" s="637"/>
      <c r="C82" s="230"/>
    </row>
    <row r="83" spans="1:3" s="99" customFormat="1" ht="16.5" customHeight="1" x14ac:dyDescent="0.25">
      <c r="A83" s="36"/>
      <c r="B83" s="496" t="s">
        <v>615</v>
      </c>
      <c r="C83" s="233"/>
    </row>
    <row r="84" spans="1:3" s="99" customFormat="1" ht="16.5" customHeight="1" x14ac:dyDescent="0.25">
      <c r="A84" s="36"/>
      <c r="B84" s="636" t="s">
        <v>616</v>
      </c>
      <c r="C84" s="234"/>
    </row>
    <row r="85" spans="1:3" ht="16.5" customHeight="1" x14ac:dyDescent="0.25">
      <c r="B85" s="111" t="s">
        <v>678</v>
      </c>
      <c r="C85" s="111"/>
    </row>
    <row r="86" spans="1:3" ht="16.5" customHeight="1" x14ac:dyDescent="0.25">
      <c r="B86" s="111" t="s">
        <v>677</v>
      </c>
      <c r="C86" s="111"/>
    </row>
    <row r="87" spans="1:3" ht="16.5" customHeight="1" x14ac:dyDescent="0.25">
      <c r="B87" s="111" t="s">
        <v>676</v>
      </c>
      <c r="C87" s="111"/>
    </row>
    <row r="88" spans="1:3" ht="16.5" customHeight="1" x14ac:dyDescent="0.25">
      <c r="B88" s="111" t="s">
        <v>675</v>
      </c>
      <c r="C88" s="111"/>
    </row>
    <row r="89" spans="1:3" ht="16.5" customHeight="1" x14ac:dyDescent="0.25">
      <c r="B89" s="626" t="s">
        <v>617</v>
      </c>
      <c r="C89" s="141"/>
    </row>
    <row r="90" spans="1:3" ht="16.5" customHeight="1" x14ac:dyDescent="0.25">
      <c r="B90" s="111" t="s">
        <v>674</v>
      </c>
      <c r="C90" s="111"/>
    </row>
    <row r="91" spans="1:3" ht="16.5" customHeight="1" x14ac:dyDescent="0.25">
      <c r="B91" s="111" t="s">
        <v>673</v>
      </c>
      <c r="C91" s="111"/>
    </row>
    <row r="92" spans="1:3" ht="16.5" customHeight="1" x14ac:dyDescent="0.25">
      <c r="B92" s="111" t="s">
        <v>672</v>
      </c>
      <c r="C92" s="111"/>
    </row>
    <row r="93" spans="1:3" ht="16.5" customHeight="1" x14ac:dyDescent="0.25">
      <c r="B93" s="626" t="s">
        <v>618</v>
      </c>
      <c r="C93" s="141"/>
    </row>
    <row r="94" spans="1:3" ht="16.5" customHeight="1" x14ac:dyDescent="0.25">
      <c r="B94" s="111" t="s">
        <v>671</v>
      </c>
      <c r="C94" s="111"/>
    </row>
    <row r="95" spans="1:3" ht="16.5" customHeight="1" x14ac:dyDescent="0.25">
      <c r="B95" s="111"/>
      <c r="C95" s="111"/>
    </row>
    <row r="96" spans="1:3" ht="16.5" customHeight="1" x14ac:dyDescent="0.25">
      <c r="B96" s="494" t="s">
        <v>619</v>
      </c>
      <c r="C96" s="236"/>
    </row>
    <row r="97" spans="2:3" ht="16.5" customHeight="1" x14ac:dyDescent="0.25">
      <c r="B97" s="627" t="s">
        <v>740</v>
      </c>
      <c r="C97" s="125"/>
    </row>
    <row r="98" spans="2:3" ht="16.5" customHeight="1" x14ac:dyDescent="0.25">
      <c r="B98" s="111" t="s">
        <v>667</v>
      </c>
      <c r="C98" s="111"/>
    </row>
    <row r="99" spans="2:3" ht="16.5" customHeight="1" x14ac:dyDescent="0.25">
      <c r="B99" s="111" t="s">
        <v>668</v>
      </c>
      <c r="C99" s="111"/>
    </row>
    <row r="100" spans="2:3" ht="16.5" customHeight="1" x14ac:dyDescent="0.25">
      <c r="B100" s="111" t="s">
        <v>669</v>
      </c>
      <c r="C100" s="111"/>
    </row>
    <row r="101" spans="2:3" ht="16.5" customHeight="1" x14ac:dyDescent="0.25">
      <c r="B101" s="111" t="s">
        <v>670</v>
      </c>
      <c r="C101" s="111"/>
    </row>
    <row r="102" spans="2:3" ht="16.5" customHeight="1" x14ac:dyDescent="0.25">
      <c r="B102" s="140"/>
      <c r="C102" s="237"/>
    </row>
    <row r="103" spans="2:3" ht="16.5" customHeight="1" x14ac:dyDescent="0.25">
      <c r="B103" s="495" t="s">
        <v>620</v>
      </c>
      <c r="C103" s="238"/>
    </row>
    <row r="104" spans="2:3" ht="16.5" customHeight="1" x14ac:dyDescent="0.25">
      <c r="B104" s="627" t="s">
        <v>621</v>
      </c>
      <c r="C104" s="125"/>
    </row>
    <row r="105" spans="2:3" ht="16.5" customHeight="1" x14ac:dyDescent="0.25">
      <c r="B105" s="212" t="s">
        <v>664</v>
      </c>
      <c r="C105" s="239"/>
    </row>
    <row r="106" spans="2:3" ht="16.5" customHeight="1" x14ac:dyDescent="0.25">
      <c r="B106" s="212" t="s">
        <v>665</v>
      </c>
      <c r="C106" s="239"/>
    </row>
    <row r="107" spans="2:3" ht="16.5" customHeight="1" x14ac:dyDescent="0.25">
      <c r="B107" s="212" t="s">
        <v>666</v>
      </c>
      <c r="C107" s="239"/>
    </row>
    <row r="108" spans="2:3" ht="16.5" customHeight="1" x14ac:dyDescent="0.25">
      <c r="B108" s="627" t="s">
        <v>622</v>
      </c>
      <c r="C108" s="125"/>
    </row>
    <row r="109" spans="2:3" ht="16.5" customHeight="1" x14ac:dyDescent="0.25">
      <c r="B109" s="212" t="s">
        <v>662</v>
      </c>
      <c r="C109" s="239"/>
    </row>
    <row r="110" spans="2:3" ht="16.5" customHeight="1" x14ac:dyDescent="0.25">
      <c r="B110" s="212" t="s">
        <v>663</v>
      </c>
      <c r="C110" s="239"/>
    </row>
    <row r="111" spans="2:3" ht="16.5" customHeight="1" x14ac:dyDescent="0.25">
      <c r="B111" s="627" t="s">
        <v>623</v>
      </c>
      <c r="C111" s="125"/>
    </row>
    <row r="112" spans="2:3" ht="16.5" customHeight="1" x14ac:dyDescent="0.25">
      <c r="B112" s="212" t="s">
        <v>661</v>
      </c>
      <c r="C112" s="239"/>
    </row>
    <row r="113" spans="2:3" ht="16.5" customHeight="1" x14ac:dyDescent="0.25">
      <c r="B113" s="212" t="s">
        <v>660</v>
      </c>
      <c r="C113" s="239"/>
    </row>
    <row r="114" spans="2:3" ht="16.5" customHeight="1" x14ac:dyDescent="0.25">
      <c r="B114" s="627" t="s">
        <v>624</v>
      </c>
      <c r="C114" s="125"/>
    </row>
    <row r="115" spans="2:3" ht="16.5" customHeight="1" x14ac:dyDescent="0.25">
      <c r="B115" s="212" t="s">
        <v>732</v>
      </c>
      <c r="C115" s="239"/>
    </row>
    <row r="116" spans="2:3" ht="15" customHeight="1" x14ac:dyDescent="0.25">
      <c r="B116" s="211"/>
      <c r="C116" s="40"/>
    </row>
    <row r="117" spans="2:3" ht="15" customHeight="1" x14ac:dyDescent="0.25">
      <c r="B117" s="495" t="s">
        <v>625</v>
      </c>
      <c r="C117" s="238"/>
    </row>
    <row r="118" spans="2:3" ht="15" customHeight="1" x14ac:dyDescent="0.25">
      <c r="B118" s="627" t="s">
        <v>626</v>
      </c>
      <c r="C118" s="125"/>
    </row>
    <row r="119" spans="2:3" ht="15" customHeight="1" x14ac:dyDescent="0.25">
      <c r="B119" s="212" t="s">
        <v>659</v>
      </c>
      <c r="C119" s="240"/>
    </row>
    <row r="120" spans="2:3" ht="15" customHeight="1" x14ac:dyDescent="0.25">
      <c r="B120" s="212" t="s">
        <v>658</v>
      </c>
      <c r="C120" s="240"/>
    </row>
    <row r="121" spans="2:3" ht="15" customHeight="1" x14ac:dyDescent="0.25">
      <c r="B121" s="212" t="s">
        <v>657</v>
      </c>
      <c r="C121" s="240"/>
    </row>
    <row r="122" spans="2:3" ht="15" customHeight="1" x14ac:dyDescent="0.25">
      <c r="B122" s="627" t="s">
        <v>627</v>
      </c>
      <c r="C122" s="125"/>
    </row>
    <row r="123" spans="2:3" ht="15" customHeight="1" x14ac:dyDescent="0.25">
      <c r="B123" s="212" t="s">
        <v>656</v>
      </c>
      <c r="C123" s="240"/>
    </row>
    <row r="124" spans="2:3" ht="15" customHeight="1" x14ac:dyDescent="0.25">
      <c r="B124" s="212" t="s">
        <v>655</v>
      </c>
      <c r="C124" s="240"/>
    </row>
    <row r="125" spans="2:3" ht="15" customHeight="1" x14ac:dyDescent="0.25">
      <c r="B125" s="212" t="s">
        <v>654</v>
      </c>
      <c r="C125" s="240"/>
    </row>
    <row r="126" spans="2:3" ht="15" customHeight="1" x14ac:dyDescent="0.25">
      <c r="B126" s="627" t="s">
        <v>628</v>
      </c>
      <c r="C126" s="125"/>
    </row>
    <row r="127" spans="2:3" ht="15" customHeight="1" x14ac:dyDescent="0.25">
      <c r="B127" s="212" t="s">
        <v>653</v>
      </c>
      <c r="C127" s="240"/>
    </row>
    <row r="128" spans="2:3" ht="15" customHeight="1" x14ac:dyDescent="0.25">
      <c r="B128" s="212" t="s">
        <v>652</v>
      </c>
      <c r="C128" s="240"/>
    </row>
    <row r="129" spans="2:3" ht="15" customHeight="1" x14ac:dyDescent="0.25">
      <c r="B129" s="212" t="s">
        <v>651</v>
      </c>
      <c r="C129" s="240"/>
    </row>
    <row r="130" spans="2:3" ht="15" customHeight="1" x14ac:dyDescent="0.25">
      <c r="B130" s="627" t="s">
        <v>629</v>
      </c>
      <c r="C130" s="125"/>
    </row>
    <row r="131" spans="2:3" ht="15" customHeight="1" x14ac:dyDescent="0.25">
      <c r="B131" s="212" t="s">
        <v>650</v>
      </c>
      <c r="C131" s="240"/>
    </row>
    <row r="132" spans="2:3" ht="15" customHeight="1" x14ac:dyDescent="0.25">
      <c r="B132" s="212" t="s">
        <v>649</v>
      </c>
      <c r="C132" s="240"/>
    </row>
    <row r="133" spans="2:3" ht="15" customHeight="1" x14ac:dyDescent="0.25">
      <c r="B133" s="212" t="s">
        <v>648</v>
      </c>
      <c r="C133" s="240"/>
    </row>
    <row r="134" spans="2:3" ht="15" customHeight="1" x14ac:dyDescent="0.25">
      <c r="B134" s="211"/>
      <c r="C134" s="40"/>
    </row>
    <row r="135" spans="2:3" ht="15" customHeight="1" x14ac:dyDescent="0.25">
      <c r="B135" s="495" t="s">
        <v>630</v>
      </c>
      <c r="C135" s="95"/>
    </row>
    <row r="136" spans="2:3" ht="15" customHeight="1" x14ac:dyDescent="0.25">
      <c r="B136" s="627" t="s">
        <v>631</v>
      </c>
      <c r="C136" s="125"/>
    </row>
    <row r="137" spans="2:3" ht="15" customHeight="1" x14ac:dyDescent="0.25">
      <c r="B137" s="428" t="s">
        <v>647</v>
      </c>
      <c r="C137" s="241"/>
    </row>
    <row r="138" spans="2:3" ht="15" customHeight="1" x14ac:dyDescent="0.25">
      <c r="B138" s="428" t="s">
        <v>646</v>
      </c>
      <c r="C138" s="241"/>
    </row>
    <row r="139" spans="2:3" ht="15" customHeight="1" x14ac:dyDescent="0.25">
      <c r="B139" s="212" t="s">
        <v>645</v>
      </c>
      <c r="C139" s="240"/>
    </row>
    <row r="140" spans="2:3" ht="15" customHeight="1" x14ac:dyDescent="0.25">
      <c r="B140" s="627" t="s">
        <v>632</v>
      </c>
      <c r="C140" s="125"/>
    </row>
    <row r="141" spans="2:3" ht="15" customHeight="1" x14ac:dyDescent="0.25">
      <c r="B141" s="212" t="s">
        <v>642</v>
      </c>
      <c r="C141" s="240"/>
    </row>
    <row r="142" spans="2:3" ht="15" customHeight="1" x14ac:dyDescent="0.25">
      <c r="B142" s="212" t="s">
        <v>643</v>
      </c>
      <c r="C142" s="240"/>
    </row>
    <row r="143" spans="2:3" ht="15" customHeight="1" x14ac:dyDescent="0.25">
      <c r="B143" s="212" t="s">
        <v>644</v>
      </c>
      <c r="C143" s="240"/>
    </row>
    <row r="144" spans="2:3" ht="15" customHeight="1" x14ac:dyDescent="0.25">
      <c r="B144" s="140"/>
      <c r="C144" s="4"/>
    </row>
    <row r="145" spans="2:3" ht="15.75" customHeight="1" x14ac:dyDescent="0.25">
      <c r="B145" s="638" t="s">
        <v>633</v>
      </c>
      <c r="C145" s="242"/>
    </row>
    <row r="146" spans="2:3" ht="15.75" customHeight="1" x14ac:dyDescent="0.25">
      <c r="B146" s="639" t="s">
        <v>487</v>
      </c>
    </row>
    <row r="147" spans="2:3" ht="15.75" customHeight="1" x14ac:dyDescent="0.25">
      <c r="B147" s="427" t="s">
        <v>639</v>
      </c>
      <c r="C147" s="243"/>
    </row>
    <row r="148" spans="2:3" ht="15" customHeight="1" x14ac:dyDescent="0.25">
      <c r="B148" s="427" t="s">
        <v>640</v>
      </c>
      <c r="C148" s="243"/>
    </row>
    <row r="149" spans="2:3" ht="15" customHeight="1" x14ac:dyDescent="0.25">
      <c r="B149" s="427" t="s">
        <v>641</v>
      </c>
      <c r="C149" s="243"/>
    </row>
    <row r="150" spans="2:3" ht="15" customHeight="1" x14ac:dyDescent="0.25">
      <c r="B150" s="140"/>
      <c r="C150" s="4"/>
    </row>
    <row r="151" spans="2:3" ht="15" customHeight="1" x14ac:dyDescent="0.25">
      <c r="B151" s="638" t="s">
        <v>634</v>
      </c>
      <c r="C151" s="242"/>
    </row>
    <row r="152" spans="2:3" ht="15" customHeight="1" x14ac:dyDescent="0.25">
      <c r="B152" s="639" t="s">
        <v>488</v>
      </c>
    </row>
    <row r="153" spans="2:3" ht="15" customHeight="1" x14ac:dyDescent="0.25">
      <c r="B153" s="427" t="s">
        <v>635</v>
      </c>
      <c r="C153" s="243"/>
    </row>
    <row r="154" spans="2:3" x14ac:dyDescent="0.25">
      <c r="B154" s="427" t="s">
        <v>636</v>
      </c>
      <c r="C154" s="243"/>
    </row>
    <row r="155" spans="2:3" x14ac:dyDescent="0.25">
      <c r="B155" s="427" t="s">
        <v>637</v>
      </c>
      <c r="C155" s="243"/>
    </row>
    <row r="156" spans="2:3" x14ac:dyDescent="0.25">
      <c r="B156" s="427" t="s">
        <v>638</v>
      </c>
      <c r="C156" s="243"/>
    </row>
    <row r="157" spans="2:3" x14ac:dyDescent="0.25">
      <c r="B157" s="140"/>
      <c r="C157" s="4"/>
    </row>
    <row r="158" spans="2:3" x14ac:dyDescent="0.25">
      <c r="B158" s="838" t="s">
        <v>819</v>
      </c>
      <c r="C158" s="169"/>
    </row>
    <row r="159" spans="2:3" x14ac:dyDescent="0.25">
      <c r="B159" s="168"/>
      <c r="C159" s="168"/>
    </row>
    <row r="160" spans="2:3" x14ac:dyDescent="0.25">
      <c r="B160" s="162"/>
      <c r="C160" s="162"/>
    </row>
    <row r="161" spans="2:3" x14ac:dyDescent="0.25">
      <c r="B161" s="4"/>
      <c r="C161" s="4"/>
    </row>
  </sheetData>
  <hyperlinks>
    <hyperlink ref="B12" location="Q.1.1.1.1!A1" display="1.1.1.1 - IRCT publicados, por tipo                                                                                                                                                                          "/>
    <hyperlink ref="B13" location="Q.1.1.1.2!A1" display="1.1.1.2 - Convenções publicadas, por subtipo"/>
    <hyperlink ref="B14" location="Q.1.1.1.3!A1" display="1.1.1.3 - Trabalhadores potencialmente abrangidos por convenções                                "/>
    <hyperlink ref="B20" location="Q.2.1.1.1!A1" display="      2.1.1.1 - Temas identificados em convenções publicadas  anualmente                                                                                                                                                     "/>
    <hyperlink ref="B48" location="Q.2.3.2.1!A1" display="2.3.2.1 - Convenções com cláusulas sobre adaptabilidade, por tipo                                                                                                                                                                    "/>
    <hyperlink ref="B49" location="Q.2.3.2.2!A1" display="2.3.2.2 - Convenções com cláusulas sobre adaptabilidade, por subtipo                                                                                                                                                                    "/>
    <hyperlink ref="B50" location="Q.2.3.2.3!A1" display="2.3.2.3 - Evolução dos conteúdos sobre  adaptabilidade                                                                                                                                                              "/>
    <hyperlink ref="B51" location="Q.2.3.2.4!A1" display="2.3.2.4 - Convenções que regulam a adaptabilidade - valores máximos de PNT e período de referência"/>
    <hyperlink ref="B53" location="Q.2.3.3.1!A1" display="2.3.3.1 - Convenções com cláusulas sobre banco de horas, por tipo                                                                                                                                                              "/>
    <hyperlink ref="B54" location="Q.2.3.3.2!A1" display="2.3.3.2 - Convenções com cláusulas sobre banco de horas, por subtipo "/>
    <hyperlink ref="B55" location="Q.2.3.3.3!A1" display="2.3.3.3 - Evolução dos conteúdos sobre banco de horas                                                                                                                                         "/>
    <hyperlink ref="B56" location="Q.2.3.3.4!A1" display="2.3.3.4 - Convenções que regulam o banco de horas, acréscimos e PNT                                                                                                                                                      "/>
    <hyperlink ref="B58" location="Q.2.3.4.1!A1" display="2.3.4.1 - Convenções com cláusulas sobre adaptabilidade e/ou banco de horas, por tipo e subtipo  "/>
    <hyperlink ref="B59" location="Q.2.3.4.2!A1" display="2.3.4.2 - Convenções com cláusulas sobre adaptabilidade e/ou banco de horas, por conteúdo desagregado"/>
    <hyperlink ref="B61" location="Q.2.3.5.1!A1" display="2.3.5.1 -Convenções com cláusulas sobre horário concentrado, por tipo                                                                                                                                                                       "/>
    <hyperlink ref="B62" location="Q.2.3.5.2!A1" display="2.3.5.2 - Convenções com cláusulas sobre horário concentrado, por subtipo                                                                                                                                                                       "/>
    <hyperlink ref="B63" location="Q.2.3.5.3!A1" display="2.3.5.3 - Evolução dos conteúdos sobre horário concentrado"/>
    <hyperlink ref="B65" location="Q.2.3.6.1!A1" display="2.3.6.1 - Convenções com cláusulas sobre prevenção ou disponibilidade, por tipo                                                                                                                                                                      "/>
    <hyperlink ref="B66" location="Q.2.3.6.2!A1" display="2.3.6.2 - Convenções com cláusulas sobre prevenção ou disponibilidade, por subtipo "/>
    <hyperlink ref="B67" location="Q.2.3.6.3!A1" display="2.3.6.3 - Evolução dos conteúdos sobre prevenção ou disponibilidade"/>
    <hyperlink ref="B68" location="Q.2.3.6.4!A1" display="2.3.6.4 - Convenções que regulam a prevenção ou disponibilidade, por tópicos                                                                                                                                                                         "/>
    <hyperlink ref="B70" location="Q.2.3.7.1!A1" display="2.3.7.1 - Convenções com cláusulas sobre trabalho suplementar, por tipo                                                                                                                                                             "/>
    <hyperlink ref="B71" location="Q.2.3.7.2!A1" display="2.3.7.2 - Convenções com cláusulas sobre trabalho suplementar, por subtipo "/>
    <hyperlink ref="B72" location="Q.2.3.7.3!A1" display="2.3.7.3 - Evolução dos conteúdos sobre trabalho suplementar "/>
    <hyperlink ref="B74" location="Q.2.3.8.1!A1" display="2.3.8.1 - Convenções com cláusulas sobre horários flexíveis, por tipo "/>
    <hyperlink ref="B75" location="Q.2.3.8.2!A1" display="2.3.8.2 - Convenções com cláusulas sobre horários flexíveis, por subtipo "/>
    <hyperlink ref="B76" location="Q.2.3.8.3!A1" display="2.3.8.3 - Evolução dos conteúdos sobre horários flexíveis"/>
    <hyperlink ref="B78" location="Q.2.3.9.1!A1" display="2.3.9.1 -Convenções com cláusulas sobre Isenção de horário de trabalho, por tipo                                                                                                                                                                       "/>
    <hyperlink ref="B79" location="Q.2.3.9.2!A1" display="2.3.9.2 - Convenções com cláusulas sobre isenção de horário de trabalho, por subtipo                                                                                                                                                                       "/>
    <hyperlink ref="B80" location="Q.2.3.9.3!A1" display="2.3.9.3 - Evolução dos conteúdos sobre isenção de horário de trabalho"/>
    <hyperlink ref="B81" location="Q.2.3.9.4!A1" display="2.3.9.4 - Convenções que regulam isenção de horário de trabalho, por categoria de destinatário                                                                                                                                                                 "/>
    <hyperlink ref="B8" location="'Nota Enquadr.'!A1" display="NOTA  DE  ENQUADRAMENTO"/>
    <hyperlink ref="B85" location="Q.2.4.1.1!A1" display="2.4.1.1 - Convenções com cláusulas sobre formação profissional, por tipo                                                                                                                                                                          "/>
    <hyperlink ref="B86" location="Q.2.4.1.2!A1" display="2.4.1.2 - Convenções com cláusulas sobre formação profissional, por subtipo                                                                                                                                                                       "/>
    <hyperlink ref="B88" location="Q.2.4.1.4!A1" display="2.4.1.4 - Convenções que regulam sobre  formação profissional - alguns parâmetros"/>
    <hyperlink ref="B90" location="Q.2.4.2.1!A1" display="2.4.2.1 - Convenções com cláusulas sobre trabalhador-estudante, por tipo                                                                                                                                                                          "/>
    <hyperlink ref="B91" location="Q.2.4.2.2!A1" display="2.4.2.2 - Convenções com cláusulas sobre trabalhador-estudante, por subtipo"/>
    <hyperlink ref="B94" location="Q.2.4.3.1!A1" display="2.4.3.1 - Convenções com cláusulas sobre formação profissional e/ou trabalhador-estudante"/>
    <hyperlink ref="B98" location="Q.2.5.1.1!A1" display="2.5.1.1 - Convenções com cláusulas sobre atividade sindical,  por tipo                                                                                                                                                                       "/>
    <hyperlink ref="B99" location="Q.2.5.1.2!A1" display="2.5.1.2 - Convenções com cláusulas sobre atividade sindical, por subtipo                                                                                                                                                                       "/>
    <hyperlink ref="B100" location="Q.2.5.1.3!A1" display="2.5.1.3 - Evolução dos conteúdos sobre atividade sindical"/>
    <hyperlink ref="B101" location="Q.2.5.1.4!A1" display="2.5.1.4 - Convenções que regulam os direitos dos trabalhadores  no exercício da atividade sindical                                                                                                                                                          "/>
    <hyperlink ref="B87" location="Q.2.4.1.3!A1" display="2.4.1.3 - Evolução dos conteúdos sobre formação profissional"/>
    <hyperlink ref="B92" location="Q.2.4.2.3!A1" display="2.4.2.3 - Evolução dos conteúdos sobre trabalhador-estudante"/>
    <hyperlink ref="B26" location="Q.2.2.2.1!A1" display="2.2.2.1 - Âmbito pessoal  de aplicação das convenções   (adesão individual), por tipo"/>
    <hyperlink ref="B29" location="Q.2.2.3.1!A1" display="2.2.3.1 - Períodos em que permaneceram em vigor as convenções, por período de eficácia"/>
    <hyperlink ref="B30" location="Q.2.2.3.2!A1" display="2.2.3.2 - Convenções publicadas com cláusulas relativas a vigência  e/ou caducidade, por tipo e subtipo"/>
    <hyperlink ref="B31" location="Q.2.2.3.3!A1" display="2.2.3.3 - Convenções publicadas com cláusulas sobre vigência, por prazo de duração"/>
    <hyperlink ref="B32" location="Q.2.2.3.4!A1" display="2.2.3.4 - Convenções publicadas com cláusulas sobre sobrevigência e caducidade"/>
    <hyperlink ref="B35" location="Q.2.2.4.2!A1" display="2.2.4.2 - Cláusulas de articulação de várias convenções coletivas"/>
    <hyperlink ref="B36" location="Q.2.2.4.3!A1" display="2.2.4.3 - Evolução dos conteúdos sobre cláusulas de articulação"/>
    <hyperlink ref="B38" location="Q.2.2.4.5!A1" display="2.2.4.5 - Evolução dos conteúdos sobre disposições transitórias "/>
    <hyperlink ref="B27" location="Q.2.2.2.2!A1" display="2.2.2.2 - Âmbito pessoal  de aplicação das convenções   (adesão individual), por subtipo"/>
    <hyperlink ref="B105" location="Q.2.6.1.1!A1" display="2.6.1.1 - Convenções com cláusulas relativas a assédio moral, por tipo"/>
    <hyperlink ref="B106" location="Q.2.6.1.2!A1" display="2.6.1.2 - Convenções com cláusulas relativas a assédio moral, por subtipo"/>
    <hyperlink ref="B107" location="Q.2.6.1.3!A1" display="2.6.1.3 - Evolução dos conteúdos sobre assédio moral"/>
    <hyperlink ref="B109" location="Q.2.6.2.1!A1" display="2.6.2.1 - Convenções com cláusulas relativas a igualdade e não discriminação, por tipo"/>
    <hyperlink ref="B110" location="Q.2.6.2.2!A1" display="2.6.2.2 -Convenções com cláusulas relativas a igualdade e não discriminação, por subtipo"/>
    <hyperlink ref="B112" location="Q.2.6.3.1!A1" display="2.6.3.1 - Convenções com cláusulas relativas a parentalidade, por tipo"/>
    <hyperlink ref="B113" location="Q.2.6.3.2!A1" display="2.6.3.2 - Convenções com cláusulas relativas a parentalidade, por subtipo"/>
    <hyperlink ref="B115" location="Q.2.6.4.1!A1" display="2.6.4.1 - Conciliação da vida familiar e profissional e gestão dos tempos de trabalho"/>
    <hyperlink ref="B42" location="Q.2.3.1.1!A1" display="            2.3.1.1 - Convenções que regulam limites máximos do PNT (tempo completo), por tipo "/>
    <hyperlink ref="B43" location="Q.2.3.1.2!A1" display="            2.3.1.2 - Convenções que regulam limites máximos do PNT (tempo completo), por subtipo"/>
    <hyperlink ref="B44" location="Q.2.3.1.3!A1" display="            2.3.1.3 - Convenções que regulam a duração do período anual de férias, por tipo"/>
    <hyperlink ref="B45" location="Q.2.3.1.4!A1" display="            2.3.1.4 - Convenções que regulam a duração do período anual de férias, por subtipo"/>
    <hyperlink ref="B46" location="Q.2.3.1.5!A1" display="            2.3.1.5 - Convenções que regulam férias, por número de dias, com e sem majoração "/>
    <hyperlink ref="B137" location="Q.2.8.1.1!A1" display="2.8.1.1 -  Convenções publicadas com cláusulas relativas a teletrabalho,  por tipo"/>
    <hyperlink ref="B138" location="Q.2.8.1.2!A1" display="2.8.1.2 -  Convenções publicadas com cláusulas relativas a teletrabalho,  por subtipo"/>
    <hyperlink ref="B139" location="Q.2.8.1.3!A1" display="2.8.1.3 -  Evolução dos conteúdos sobre teletrabalho"/>
    <hyperlink ref="B141" location="Q.2.8.2.1!A1" display="2.8.2.1 -  Convenções publicadas com cláusulas relativas ao direito à desconexão,  por tipo"/>
    <hyperlink ref="B142" location="Q.2.8.2.2!A1" display="2.8.2.2 -  Convenções publicadas com cláusulas relativas ao direito à desconexão,  por subtipo"/>
    <hyperlink ref="B143" location="Q.2.8.2.3!A1" display="2.8.2.3 -  Evolução dos conteúdos sobre direito à desconexão"/>
    <hyperlink ref="B119" location="Q.2.7.1.1!A1" display="2.7.1.1 - Convenções publicadas com cláusulas relativas a direitos de personalidade,  por tipo"/>
    <hyperlink ref="B120" location="Q.2.7.1.2!A1" display="2.7.1.2 - Convenções publicadas com cláusulas relativas a direitos de personalidade,  por subtipo"/>
    <hyperlink ref="B121" location="Q.2.7.1.3!A1" display="2.7.1.3 - Evolução dos conteúdos sobre direitos de personalidade"/>
    <hyperlink ref="B123" location="Q.2.7.2.1!A1" display="2.7.2.1 - Convenções publicadas com cláusulas relativas a meios de comunicação eletrónica,  por tipo"/>
    <hyperlink ref="B124" location="Q.2.7.2.2!A1" display="2.7.2.2 - Convenções publicadas com cláusulas relativas a meios de comunicação eletrónica,  por subtipo"/>
    <hyperlink ref="B125" location="Q.2.7.2.3!A1" display="2.7.2.3 - Evolução dos conteúdos sobre meios de comunicação eletrónica"/>
    <hyperlink ref="B127" location="Q.2.7.3.1!A1" display="2.7.3.1 - Convenções publicadas com cláusulas relativas a meios de vigilância eletrónica,  por tipo"/>
    <hyperlink ref="B128" location="Q.2.7.3.2!A1" display="2.7.3.2 - Convenções publicadas com cláusulas relativas a meios de vigilância eletrónica,  por subtipo"/>
    <hyperlink ref="B129" location="Q.2.7.3.3!A1" display="2.7.3.3 - Evolução dos conteúdos sobre meios de vigilância eletrónica"/>
    <hyperlink ref="B131" location="Q.2.7.4.1!A1" display="2.7.4.1 - Convenções publicadas com cláusulas relativas a processo individual e dados de trabalhadores, por tipo"/>
    <hyperlink ref="B132" location="Q.2.7.4.2!A1" display="2.7.4.2 - Convenções publicadas com cláusulas relativas a processo individual e dados de trabalhadores, por subtipo"/>
    <hyperlink ref="B133" location="Q.2.7.4.3!A1" display="2.7.4.3 - Evolução dos conteúdos sobre processo individual e dados de trabalhadores e de outros "/>
    <hyperlink ref="B147" location="Q.2.9.1.1!A1" display="2.9.1.1 - Convenções publicadas com cláusulas relativas a avaliação de desempenho, por tipo"/>
    <hyperlink ref="B148" location="Q.2.9.1.2!A1" display="2.9.1.2 - Convenções publicadas com cláusulas relativas a avaliação de desempenho, por subtipo"/>
    <hyperlink ref="B149" location="Q.2.9.1.3!A1" display="2.9.1.3 - Evolução dos conteúdos sobre avaliação de desempenho"/>
    <hyperlink ref="B153" location="Q.2.10.1.1!A1" display="2.10.1.1 - Convenções publicadas com cláusulas relativas a apoios sociais complementares,  por tipo"/>
    <hyperlink ref="B154" location="Q.2.10.1.2!A1" display="2.10.1.2 - Convenções publicadas com cláusulas relativas a apoios sociais complementares,  por subtipo"/>
    <hyperlink ref="B155" location="Q.2.10.1.3!A1" display="2.10.1.3 - Evolução dos conteúdos sobre apoios sociais complementares"/>
    <hyperlink ref="B156" location="Q.2.10.1.4!A1" display="2.10.1.4 - Convenções que abordam apoios sociais complementares, por subtemas"/>
    <hyperlink ref="B15" location="Q.1.1.1.4!A1" display="1.1.1.4 - Remuneração base convencional média e máxima, por CAE                             "/>
    <hyperlink ref="B24" location="Q.2.2.1.1!A1" display="            2.2.1.1 - Âmbito geográfico - repartição territorial"/>
    <hyperlink ref="B34" location="Q.2.2.4.1!A1" display="            2.2.4.1 - Convenções que regulam cláusulas de articulação, por tipo e subtipo"/>
    <hyperlink ref="B37" location="Q.2.2.4.4!A1" display="            2.2.4.4 - Convenções que regulam disposições transitórias, por tipo e subtipo"/>
    <hyperlink ref="B158" location="Glossário!A1" display="2.10.1.4 - Convenções que abordam apoios sociais complementares, por subtemas"/>
    <hyperlink ref="B7" location="'Ficha Técnica'!A1" display="NOTA  DE  ENQUADRAMENTO"/>
  </hyperlinks>
  <pageMargins left="0.70866141732283472" right="0.70866141732283472" top="0.35433070866141736" bottom="0.35433070866141736" header="0.19685039370078741" footer="0.11811023622047245"/>
  <pageSetup paperSize="9" scale="5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3"/>
  <sheetViews>
    <sheetView showGridLines="0" workbookViewId="0">
      <selection activeCell="K5" sqref="K5"/>
    </sheetView>
  </sheetViews>
  <sheetFormatPr defaultColWidth="9.140625" defaultRowHeight="14.25" x14ac:dyDescent="0.2"/>
  <cols>
    <col min="1" max="1" width="10.5703125" style="24" customWidth="1"/>
    <col min="2" max="2" width="35" style="11" customWidth="1"/>
    <col min="3" max="7" width="9.140625" style="24"/>
    <col min="8" max="8" width="9.85546875" style="24" customWidth="1"/>
    <col min="9" max="16384" width="9.140625" style="24"/>
  </cols>
  <sheetData>
    <row r="1" spans="2:8" x14ac:dyDescent="0.2">
      <c r="B1" s="24"/>
    </row>
    <row r="2" spans="2:8" ht="24" customHeight="1" x14ac:dyDescent="0.2">
      <c r="B2" s="669" t="s">
        <v>735</v>
      </c>
      <c r="C2" s="669"/>
      <c r="D2" s="669"/>
      <c r="E2" s="669"/>
      <c r="F2" s="669"/>
      <c r="G2" s="669"/>
      <c r="H2" s="669"/>
    </row>
    <row r="3" spans="2:8" ht="24" customHeight="1" x14ac:dyDescent="0.2">
      <c r="B3" s="669" t="s">
        <v>494</v>
      </c>
      <c r="C3" s="669"/>
      <c r="D3" s="669"/>
      <c r="E3" s="669"/>
      <c r="F3" s="669"/>
      <c r="G3" s="669"/>
      <c r="H3" s="669"/>
    </row>
    <row r="4" spans="2:8" ht="35.25" customHeight="1" x14ac:dyDescent="0.2">
      <c r="B4" s="662" t="s">
        <v>495</v>
      </c>
      <c r="C4" s="662"/>
      <c r="D4" s="662"/>
      <c r="E4" s="662"/>
      <c r="F4" s="662"/>
      <c r="G4" s="662"/>
      <c r="H4" s="662"/>
    </row>
    <row r="5" spans="2:8" ht="6.75" customHeight="1" x14ac:dyDescent="0.25">
      <c r="B5" s="12"/>
      <c r="C5" s="75"/>
      <c r="D5" s="75"/>
      <c r="E5" s="75"/>
      <c r="F5" s="75"/>
      <c r="G5" s="75"/>
      <c r="H5" s="75"/>
    </row>
    <row r="6" spans="2:8" ht="30" customHeight="1" x14ac:dyDescent="0.2">
      <c r="B6" s="666" t="s">
        <v>94</v>
      </c>
      <c r="C6" s="667"/>
      <c r="D6" s="667"/>
      <c r="E6" s="667"/>
      <c r="F6" s="667"/>
      <c r="G6" s="667"/>
      <c r="H6" s="668"/>
    </row>
    <row r="7" spans="2:8" ht="30" customHeight="1" x14ac:dyDescent="0.2">
      <c r="B7" s="295" t="s">
        <v>37</v>
      </c>
      <c r="C7" s="15">
        <v>2015</v>
      </c>
      <c r="D7" s="15">
        <v>2016</v>
      </c>
      <c r="E7" s="15">
        <v>2017</v>
      </c>
      <c r="F7" s="15">
        <v>2018</v>
      </c>
      <c r="G7" s="15">
        <v>2019</v>
      </c>
      <c r="H7" s="15">
        <v>2020</v>
      </c>
    </row>
    <row r="8" spans="2:8" ht="30" customHeight="1" x14ac:dyDescent="0.2">
      <c r="B8" s="296" t="s">
        <v>5</v>
      </c>
      <c r="C8" s="267">
        <v>2</v>
      </c>
      <c r="D8" s="267">
        <v>1</v>
      </c>
      <c r="E8" s="18">
        <v>2</v>
      </c>
      <c r="F8" s="18">
        <v>2</v>
      </c>
      <c r="G8" s="18">
        <v>2</v>
      </c>
      <c r="H8" s="18">
        <v>2</v>
      </c>
    </row>
    <row r="9" spans="2:8" ht="30" customHeight="1" x14ac:dyDescent="0.2">
      <c r="B9" s="297" t="s">
        <v>2</v>
      </c>
      <c r="C9" s="267">
        <v>5</v>
      </c>
      <c r="D9" s="267">
        <v>5</v>
      </c>
      <c r="E9" s="18">
        <v>13</v>
      </c>
      <c r="F9" s="18">
        <v>0</v>
      </c>
      <c r="G9" s="18">
        <v>11</v>
      </c>
      <c r="H9" s="18">
        <v>10</v>
      </c>
    </row>
    <row r="10" spans="2:8" ht="30" customHeight="1" x14ac:dyDescent="0.2">
      <c r="B10" s="297" t="s">
        <v>3</v>
      </c>
      <c r="C10" s="267">
        <v>4</v>
      </c>
      <c r="D10" s="267">
        <v>3</v>
      </c>
      <c r="E10" s="18">
        <v>3</v>
      </c>
      <c r="F10" s="18">
        <v>19</v>
      </c>
      <c r="G10" s="18">
        <v>3</v>
      </c>
      <c r="H10" s="18">
        <v>1</v>
      </c>
    </row>
    <row r="11" spans="2:8" ht="30" customHeight="1" thickBot="1" x14ac:dyDescent="0.25">
      <c r="B11" s="299" t="s">
        <v>1</v>
      </c>
      <c r="C11" s="32">
        <f t="shared" ref="C11:F11" si="0">SUM(C8:C10)</f>
        <v>11</v>
      </c>
      <c r="D11" s="32">
        <f t="shared" si="0"/>
        <v>9</v>
      </c>
      <c r="E11" s="32">
        <f t="shared" si="0"/>
        <v>18</v>
      </c>
      <c r="F11" s="32">
        <f t="shared" si="0"/>
        <v>21</v>
      </c>
      <c r="G11" s="292">
        <f>SUM(G8:G10)</f>
        <v>16</v>
      </c>
      <c r="H11" s="292">
        <f>SUM(H8:H10)</f>
        <v>13</v>
      </c>
    </row>
    <row r="12" spans="2:8" ht="30" customHeight="1" thickTop="1" x14ac:dyDescent="0.2">
      <c r="B12" s="300" t="s">
        <v>331</v>
      </c>
      <c r="C12" s="293" t="s">
        <v>38</v>
      </c>
      <c r="D12" s="293" t="s">
        <v>39</v>
      </c>
      <c r="E12" s="293" t="s">
        <v>40</v>
      </c>
      <c r="F12" s="293" t="s">
        <v>41</v>
      </c>
      <c r="G12" s="294">
        <v>240</v>
      </c>
      <c r="H12" s="294">
        <v>169</v>
      </c>
    </row>
    <row r="13" spans="2:8" ht="30" customHeight="1" x14ac:dyDescent="0.2">
      <c r="B13" s="18" t="s">
        <v>142</v>
      </c>
      <c r="C13" s="156">
        <f t="shared" ref="C13:G13" si="1">C11/C12</f>
        <v>7.9710144927536225E-2</v>
      </c>
      <c r="D13" s="156">
        <f t="shared" si="1"/>
        <v>6.1643835616438353E-2</v>
      </c>
      <c r="E13" s="156">
        <f t="shared" si="1"/>
        <v>8.6538461538461536E-2</v>
      </c>
      <c r="F13" s="156">
        <f t="shared" si="1"/>
        <v>9.5454545454545459E-2</v>
      </c>
      <c r="G13" s="156">
        <f t="shared" si="1"/>
        <v>6.6666666666666666E-2</v>
      </c>
      <c r="H13" s="156">
        <f t="shared" ref="H13" si="2">H11/H12</f>
        <v>7.6923076923076927E-2</v>
      </c>
    </row>
    <row r="14" spans="2:8" ht="15" x14ac:dyDescent="0.25">
      <c r="B14" s="1" t="s">
        <v>14</v>
      </c>
      <c r="C14" s="76"/>
      <c r="D14" s="76"/>
      <c r="E14" s="76"/>
      <c r="F14" s="76"/>
      <c r="G14" s="76"/>
      <c r="H14" s="75"/>
    </row>
    <row r="15" spans="2:8" ht="15" x14ac:dyDescent="0.25">
      <c r="B15" s="75"/>
      <c r="C15" s="75"/>
      <c r="D15" s="75"/>
      <c r="E15" s="75"/>
      <c r="F15" s="75"/>
      <c r="G15" s="75"/>
      <c r="H15" s="75"/>
    </row>
    <row r="16" spans="2:8" ht="15" x14ac:dyDescent="0.25">
      <c r="B16" s="75"/>
      <c r="C16" s="75"/>
      <c r="D16" s="75"/>
      <c r="E16" s="75"/>
      <c r="F16" s="75"/>
      <c r="G16" s="75"/>
      <c r="H16" s="75"/>
    </row>
    <row r="17" spans="2:2" x14ac:dyDescent="0.2">
      <c r="B17" s="24" t="s">
        <v>15</v>
      </c>
    </row>
    <row r="18" spans="2:2" x14ac:dyDescent="0.2">
      <c r="B18" s="24"/>
    </row>
    <row r="19" spans="2:2" x14ac:dyDescent="0.2">
      <c r="B19" s="24"/>
    </row>
    <row r="20" spans="2:2" x14ac:dyDescent="0.2">
      <c r="B20" s="24"/>
    </row>
    <row r="21" spans="2:2" x14ac:dyDescent="0.2">
      <c r="B21" s="24"/>
    </row>
    <row r="22" spans="2:2" x14ac:dyDescent="0.2">
      <c r="B22" s="24"/>
    </row>
    <row r="23" spans="2:2" x14ac:dyDescent="0.2">
      <c r="B23" s="24"/>
    </row>
  </sheetData>
  <mergeCells count="4">
    <mergeCell ref="B6:H6"/>
    <mergeCell ref="B4:H4"/>
    <mergeCell ref="B3:H3"/>
    <mergeCell ref="B2:H2"/>
  </mergeCells>
  <pageMargins left="0.7" right="0.7" top="0.75" bottom="0.75" header="0.3" footer="0.3"/>
  <pageSetup paperSize="9" orientation="portrait" r:id="rId1"/>
  <ignoredErrors>
    <ignoredError sqref="C11:H11" formulaRange="1"/>
    <ignoredError sqref="C12:F12"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7"/>
  <sheetViews>
    <sheetView showGridLines="0" workbookViewId="0">
      <selection activeCell="B2" sqref="B2:H2"/>
    </sheetView>
  </sheetViews>
  <sheetFormatPr defaultColWidth="9.140625" defaultRowHeight="14.25" x14ac:dyDescent="0.2"/>
  <cols>
    <col min="1" max="1" width="10.42578125" style="24" customWidth="1"/>
    <col min="2" max="2" width="31.28515625" style="24" customWidth="1"/>
    <col min="3" max="16384" width="9.140625" style="24"/>
  </cols>
  <sheetData>
    <row r="2" spans="2:8" ht="24" customHeight="1" x14ac:dyDescent="0.2">
      <c r="B2" s="669" t="s">
        <v>735</v>
      </c>
      <c r="C2" s="669"/>
      <c r="D2" s="669"/>
      <c r="E2" s="669"/>
      <c r="F2" s="669"/>
      <c r="G2" s="669"/>
      <c r="H2" s="669"/>
    </row>
    <row r="3" spans="2:8" ht="24" customHeight="1" x14ac:dyDescent="0.2">
      <c r="B3" s="700" t="s">
        <v>494</v>
      </c>
      <c r="C3" s="700"/>
      <c r="D3" s="700"/>
      <c r="E3" s="700"/>
      <c r="F3" s="700"/>
      <c r="G3" s="700"/>
      <c r="H3" s="700"/>
    </row>
    <row r="4" spans="2:8" ht="35.25" customHeight="1" x14ac:dyDescent="0.2">
      <c r="B4" s="699" t="s">
        <v>496</v>
      </c>
      <c r="C4" s="699"/>
      <c r="D4" s="699"/>
      <c r="E4" s="699"/>
      <c r="F4" s="699"/>
      <c r="G4" s="699"/>
      <c r="H4" s="699"/>
    </row>
    <row r="5" spans="2:8" ht="6.75" customHeight="1" x14ac:dyDescent="0.25">
      <c r="B5" s="12"/>
      <c r="C5" s="75"/>
      <c r="D5" s="75"/>
      <c r="E5" s="75"/>
      <c r="F5" s="75"/>
      <c r="G5" s="75"/>
    </row>
    <row r="6" spans="2:8" ht="30" customHeight="1" x14ac:dyDescent="0.2">
      <c r="B6" s="666" t="s">
        <v>94</v>
      </c>
      <c r="C6" s="667"/>
      <c r="D6" s="667"/>
      <c r="E6" s="667"/>
      <c r="F6" s="667"/>
      <c r="G6" s="667"/>
      <c r="H6" s="668"/>
    </row>
    <row r="7" spans="2:8" ht="30" customHeight="1" x14ac:dyDescent="0.2">
      <c r="B7" s="295" t="s">
        <v>36</v>
      </c>
      <c r="C7" s="15">
        <v>2015</v>
      </c>
      <c r="D7" s="15">
        <v>2016</v>
      </c>
      <c r="E7" s="15">
        <v>2017</v>
      </c>
      <c r="F7" s="15">
        <v>2018</v>
      </c>
      <c r="G7" s="15">
        <v>2019</v>
      </c>
      <c r="H7" s="15">
        <v>2020</v>
      </c>
    </row>
    <row r="8" spans="2:8" ht="30" customHeight="1" x14ac:dyDescent="0.2">
      <c r="B8" s="296" t="s">
        <v>0</v>
      </c>
      <c r="C8" s="267">
        <v>0</v>
      </c>
      <c r="D8" s="267">
        <v>2</v>
      </c>
      <c r="E8" s="252">
        <v>7</v>
      </c>
      <c r="F8" s="252">
        <v>8</v>
      </c>
      <c r="G8" s="18">
        <v>10</v>
      </c>
      <c r="H8" s="18">
        <v>2</v>
      </c>
    </row>
    <row r="9" spans="2:8" ht="30" customHeight="1" x14ac:dyDescent="0.2">
      <c r="B9" s="297" t="s">
        <v>52</v>
      </c>
      <c r="C9" s="267">
        <v>6</v>
      </c>
      <c r="D9" s="267">
        <v>6</v>
      </c>
      <c r="E9" s="252">
        <v>8</v>
      </c>
      <c r="F9" s="252">
        <v>6</v>
      </c>
      <c r="G9" s="18">
        <v>3</v>
      </c>
      <c r="H9" s="18">
        <v>6</v>
      </c>
    </row>
    <row r="10" spans="2:8" ht="30" customHeight="1" x14ac:dyDescent="0.2">
      <c r="B10" s="297" t="s">
        <v>53</v>
      </c>
      <c r="C10" s="267">
        <v>5</v>
      </c>
      <c r="D10" s="267">
        <v>1</v>
      </c>
      <c r="E10" s="252">
        <v>3</v>
      </c>
      <c r="F10" s="252">
        <v>7</v>
      </c>
      <c r="G10" s="18">
        <v>3</v>
      </c>
      <c r="H10" s="18">
        <v>5</v>
      </c>
    </row>
    <row r="11" spans="2:8" ht="30" customHeight="1" thickBot="1" x14ac:dyDescent="0.25">
      <c r="B11" s="298" t="s">
        <v>1</v>
      </c>
      <c r="C11" s="32">
        <f t="shared" ref="C11:F11" si="0">SUM(C8:C10)</f>
        <v>11</v>
      </c>
      <c r="D11" s="32">
        <f t="shared" si="0"/>
        <v>9</v>
      </c>
      <c r="E11" s="32">
        <f t="shared" si="0"/>
        <v>18</v>
      </c>
      <c r="F11" s="32">
        <f t="shared" si="0"/>
        <v>21</v>
      </c>
      <c r="G11" s="292">
        <f>SUM(G8:G10)</f>
        <v>16</v>
      </c>
      <c r="H11" s="292">
        <f>SUM(H8:H10)</f>
        <v>13</v>
      </c>
    </row>
    <row r="12" spans="2:8" ht="30" customHeight="1" thickTop="1" x14ac:dyDescent="0.2">
      <c r="B12" s="39" t="s">
        <v>331</v>
      </c>
      <c r="C12" s="293" t="s">
        <v>38</v>
      </c>
      <c r="D12" s="293" t="s">
        <v>39</v>
      </c>
      <c r="E12" s="293" t="s">
        <v>40</v>
      </c>
      <c r="F12" s="293" t="s">
        <v>41</v>
      </c>
      <c r="G12" s="294">
        <v>240</v>
      </c>
      <c r="H12" s="294">
        <v>169</v>
      </c>
    </row>
    <row r="13" spans="2:8" ht="30" customHeight="1" x14ac:dyDescent="0.2">
      <c r="B13" s="18" t="s">
        <v>142</v>
      </c>
      <c r="C13" s="156">
        <f t="shared" ref="C13:G13" si="1">C11/C12</f>
        <v>7.9710144927536225E-2</v>
      </c>
      <c r="D13" s="156">
        <f t="shared" si="1"/>
        <v>6.1643835616438353E-2</v>
      </c>
      <c r="E13" s="156">
        <f t="shared" si="1"/>
        <v>8.6538461538461536E-2</v>
      </c>
      <c r="F13" s="156">
        <f t="shared" si="1"/>
        <v>9.5454545454545459E-2</v>
      </c>
      <c r="G13" s="156">
        <f t="shared" si="1"/>
        <v>6.6666666666666666E-2</v>
      </c>
      <c r="H13" s="156">
        <f t="shared" ref="H13" si="2">H11/H12</f>
        <v>7.6923076923076927E-2</v>
      </c>
    </row>
    <row r="14" spans="2:8" ht="15" x14ac:dyDescent="0.25">
      <c r="B14" s="1" t="s">
        <v>14</v>
      </c>
      <c r="C14" s="76"/>
      <c r="D14" s="76"/>
      <c r="E14" s="76"/>
      <c r="F14" s="76"/>
      <c r="G14" s="76"/>
    </row>
    <row r="17" spans="2:2" x14ac:dyDescent="0.2">
      <c r="B17" s="24" t="s">
        <v>15</v>
      </c>
    </row>
  </sheetData>
  <mergeCells count="4">
    <mergeCell ref="B6:H6"/>
    <mergeCell ref="B4:H4"/>
    <mergeCell ref="B2:H2"/>
    <mergeCell ref="B3:H3"/>
  </mergeCells>
  <pageMargins left="0.7" right="0.7" top="0.75" bottom="0.75" header="0.3" footer="0.3"/>
  <ignoredErrors>
    <ignoredError sqref="C11:H11 G12:H12" formulaRange="1"/>
    <ignoredError sqref="C12:F12" numberStoredAsText="1" formulaRange="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6"/>
  <sheetViews>
    <sheetView showGridLines="0" zoomScaleNormal="100" workbookViewId="0">
      <selection activeCell="B2" sqref="B2:H2"/>
    </sheetView>
  </sheetViews>
  <sheetFormatPr defaultRowHeight="15" x14ac:dyDescent="0.25"/>
  <cols>
    <col min="2" max="2" width="32.7109375" customWidth="1"/>
    <col min="3" max="3" width="10.85546875" customWidth="1"/>
    <col min="4" max="4" width="10.5703125" customWidth="1"/>
    <col min="5" max="5" width="11" customWidth="1"/>
    <col min="6" max="6" width="10.85546875" customWidth="1"/>
    <col min="7" max="7" width="11.28515625" customWidth="1"/>
  </cols>
  <sheetData>
    <row r="2" spans="2:10" ht="24" customHeight="1" x14ac:dyDescent="0.25">
      <c r="B2" s="669" t="s">
        <v>735</v>
      </c>
      <c r="C2" s="669"/>
      <c r="D2" s="669"/>
      <c r="E2" s="669"/>
      <c r="F2" s="669"/>
      <c r="G2" s="669"/>
      <c r="H2" s="669"/>
    </row>
    <row r="3" spans="2:10" ht="21" customHeight="1" x14ac:dyDescent="0.25">
      <c r="B3" s="700" t="s">
        <v>497</v>
      </c>
      <c r="C3" s="700"/>
      <c r="D3" s="700"/>
      <c r="E3" s="700"/>
      <c r="F3" s="700"/>
      <c r="G3" s="700"/>
      <c r="H3" s="700"/>
    </row>
    <row r="4" spans="2:10" ht="33.75" customHeight="1" x14ac:dyDescent="0.25">
      <c r="B4" s="705" t="s">
        <v>498</v>
      </c>
      <c r="C4" s="705"/>
      <c r="D4" s="705"/>
      <c r="E4" s="705"/>
      <c r="F4" s="705"/>
      <c r="G4" s="705"/>
      <c r="H4" s="705"/>
    </row>
    <row r="5" spans="2:10" ht="6" customHeight="1" x14ac:dyDescent="0.25">
      <c r="B5" s="701"/>
      <c r="C5" s="701"/>
      <c r="D5" s="701"/>
      <c r="E5" s="701"/>
      <c r="F5" s="701"/>
      <c r="G5" s="701"/>
    </row>
    <row r="6" spans="2:10" ht="33.75" customHeight="1" x14ac:dyDescent="0.25">
      <c r="B6" s="702" t="s">
        <v>215</v>
      </c>
      <c r="C6" s="703"/>
      <c r="D6" s="703"/>
      <c r="E6" s="703"/>
      <c r="F6" s="703"/>
      <c r="G6" s="703"/>
      <c r="H6" s="704"/>
      <c r="J6" t="s">
        <v>15</v>
      </c>
    </row>
    <row r="7" spans="2:10" ht="36.75" customHeight="1" x14ac:dyDescent="0.25">
      <c r="B7" s="301" t="s">
        <v>332</v>
      </c>
      <c r="C7" s="301">
        <v>2015</v>
      </c>
      <c r="D7" s="301">
        <v>2016</v>
      </c>
      <c r="E7" s="301">
        <v>2017</v>
      </c>
      <c r="F7" s="301">
        <v>2018</v>
      </c>
      <c r="G7" s="295">
        <v>2019</v>
      </c>
      <c r="H7" s="295">
        <v>2020</v>
      </c>
    </row>
    <row r="8" spans="2:10" ht="30" customHeight="1" x14ac:dyDescent="0.25">
      <c r="B8" s="302" t="s">
        <v>210</v>
      </c>
      <c r="C8" s="303">
        <v>30</v>
      </c>
      <c r="D8" s="303">
        <v>27</v>
      </c>
      <c r="E8" s="303">
        <v>42</v>
      </c>
      <c r="F8" s="304">
        <v>49</v>
      </c>
      <c r="G8" s="305">
        <v>57</v>
      </c>
      <c r="H8" s="305">
        <v>29</v>
      </c>
    </row>
    <row r="9" spans="2:10" ht="30" customHeight="1" x14ac:dyDescent="0.25">
      <c r="B9" s="302" t="s">
        <v>211</v>
      </c>
      <c r="C9" s="304">
        <v>44</v>
      </c>
      <c r="D9" s="304">
        <v>63</v>
      </c>
      <c r="E9" s="304">
        <v>75</v>
      </c>
      <c r="F9" s="304">
        <v>69</v>
      </c>
      <c r="G9" s="256">
        <v>86</v>
      </c>
      <c r="H9" s="256">
        <v>80</v>
      </c>
    </row>
    <row r="10" spans="2:10" ht="30" customHeight="1" x14ac:dyDescent="0.25">
      <c r="B10" s="302" t="s">
        <v>212</v>
      </c>
      <c r="C10" s="304">
        <v>17</v>
      </c>
      <c r="D10" s="304">
        <v>15</v>
      </c>
      <c r="E10" s="304">
        <v>27</v>
      </c>
      <c r="F10" s="304">
        <v>20</v>
      </c>
      <c r="G10" s="256">
        <v>34</v>
      </c>
      <c r="H10" s="256">
        <v>21</v>
      </c>
    </row>
    <row r="11" spans="2:10" ht="30" customHeight="1" x14ac:dyDescent="0.25">
      <c r="B11" s="302" t="s">
        <v>213</v>
      </c>
      <c r="C11" s="304">
        <v>25</v>
      </c>
      <c r="D11" s="304">
        <v>21</v>
      </c>
      <c r="E11" s="304">
        <v>29</v>
      </c>
      <c r="F11" s="304">
        <v>15</v>
      </c>
      <c r="G11" s="256">
        <v>3</v>
      </c>
      <c r="H11" s="256">
        <v>7</v>
      </c>
      <c r="I11" t="s">
        <v>15</v>
      </c>
    </row>
    <row r="12" spans="2:10" ht="30" customHeight="1" x14ac:dyDescent="0.25">
      <c r="B12" s="306" t="s">
        <v>214</v>
      </c>
      <c r="C12" s="304">
        <v>11</v>
      </c>
      <c r="D12" s="304">
        <v>2</v>
      </c>
      <c r="E12" s="304">
        <v>13</v>
      </c>
      <c r="F12" s="304">
        <v>26</v>
      </c>
      <c r="G12" s="256">
        <v>14</v>
      </c>
      <c r="H12" s="256">
        <v>12</v>
      </c>
    </row>
    <row r="13" spans="2:10" ht="30" customHeight="1" thickBot="1" x14ac:dyDescent="0.3">
      <c r="B13" s="307" t="s">
        <v>1</v>
      </c>
      <c r="C13" s="308">
        <v>127</v>
      </c>
      <c r="D13" s="309">
        <v>128</v>
      </c>
      <c r="E13" s="309">
        <v>186</v>
      </c>
      <c r="F13" s="309">
        <v>179</v>
      </c>
      <c r="G13" s="310">
        <v>194</v>
      </c>
      <c r="H13" s="310">
        <v>149</v>
      </c>
    </row>
    <row r="14" spans="2:10" ht="30" customHeight="1" thickTop="1" x14ac:dyDescent="0.25">
      <c r="B14" s="311" t="s">
        <v>350</v>
      </c>
      <c r="C14" s="311">
        <v>138</v>
      </c>
      <c r="D14" s="312">
        <v>146</v>
      </c>
      <c r="E14" s="312">
        <v>208</v>
      </c>
      <c r="F14" s="313" t="s">
        <v>41</v>
      </c>
      <c r="G14" s="311">
        <v>240</v>
      </c>
      <c r="H14" s="311">
        <v>169</v>
      </c>
    </row>
    <row r="15" spans="2:10" ht="30" customHeight="1" x14ac:dyDescent="0.25">
      <c r="B15" s="18" t="s">
        <v>18</v>
      </c>
      <c r="C15" s="19">
        <f t="shared" ref="C15" si="0">C13/C14</f>
        <v>0.92028985507246375</v>
      </c>
      <c r="D15" s="19">
        <f t="shared" ref="D15" si="1">D13/D14</f>
        <v>0.87671232876712324</v>
      </c>
      <c r="E15" s="19">
        <f t="shared" ref="E15" si="2">E13/E14</f>
        <v>0.89423076923076927</v>
      </c>
      <c r="F15" s="19">
        <f t="shared" ref="F15" si="3">F13/F14</f>
        <v>0.8136363636363636</v>
      </c>
      <c r="G15" s="19">
        <f t="shared" ref="G15:H15" si="4">G13/G14</f>
        <v>0.80833333333333335</v>
      </c>
      <c r="H15" s="19">
        <f t="shared" si="4"/>
        <v>0.88165680473372776</v>
      </c>
    </row>
    <row r="16" spans="2:10" ht="30" customHeight="1" x14ac:dyDescent="0.25">
      <c r="B16" s="132" t="s">
        <v>51</v>
      </c>
      <c r="C16" s="128"/>
      <c r="D16" s="128"/>
      <c r="E16" s="128"/>
      <c r="F16" s="128"/>
      <c r="G16" s="129"/>
    </row>
  </sheetData>
  <mergeCells count="5">
    <mergeCell ref="B5:G5"/>
    <mergeCell ref="B6:H6"/>
    <mergeCell ref="B4:H4"/>
    <mergeCell ref="B2:H2"/>
    <mergeCell ref="B3:H3"/>
  </mergeCells>
  <pageMargins left="0.7" right="0.7" top="0.75" bottom="0.75" header="0.3" footer="0.3"/>
  <pageSetup paperSize="9" orientation="portrait" r:id="rId1"/>
  <ignoredErrors>
    <ignoredError sqref="F14"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8"/>
  <sheetViews>
    <sheetView showGridLines="0" topLeftCell="A7" zoomScaleNormal="100" workbookViewId="0">
      <selection activeCell="M8" sqref="M8"/>
    </sheetView>
  </sheetViews>
  <sheetFormatPr defaultRowHeight="15" x14ac:dyDescent="0.25"/>
  <cols>
    <col min="2" max="2" width="32.42578125" customWidth="1"/>
    <col min="9" max="9" width="9.7109375" customWidth="1"/>
  </cols>
  <sheetData>
    <row r="2" spans="2:11" x14ac:dyDescent="0.25">
      <c r="B2" s="669" t="s">
        <v>735</v>
      </c>
      <c r="C2" s="669"/>
      <c r="D2" s="669"/>
      <c r="E2" s="669"/>
      <c r="F2" s="669"/>
      <c r="G2" s="669"/>
      <c r="H2" s="669"/>
    </row>
    <row r="3" spans="2:11" ht="20.45" customHeight="1" x14ac:dyDescent="0.25">
      <c r="B3" s="710" t="s">
        <v>497</v>
      </c>
      <c r="C3" s="710"/>
      <c r="D3" s="710"/>
      <c r="E3" s="710"/>
      <c r="F3" s="710"/>
      <c r="G3" s="710"/>
      <c r="H3" s="710"/>
    </row>
    <row r="4" spans="2:11" ht="37.5" customHeight="1" x14ac:dyDescent="0.25">
      <c r="B4" s="709" t="s">
        <v>499</v>
      </c>
      <c r="C4" s="709"/>
      <c r="D4" s="709"/>
      <c r="E4" s="709"/>
      <c r="F4" s="709"/>
      <c r="G4" s="709"/>
      <c r="H4" s="709"/>
      <c r="I4" s="136"/>
    </row>
    <row r="5" spans="2:11" ht="10.5" customHeight="1" x14ac:dyDescent="0.25">
      <c r="B5" s="130"/>
      <c r="C5" s="130"/>
      <c r="D5" s="130"/>
      <c r="E5" s="130"/>
      <c r="F5" s="130"/>
    </row>
    <row r="6" spans="2:11" ht="30" customHeight="1" x14ac:dyDescent="0.25">
      <c r="B6" s="706" t="s">
        <v>388</v>
      </c>
      <c r="C6" s="707"/>
      <c r="D6" s="707"/>
      <c r="E6" s="707"/>
      <c r="F6" s="707"/>
      <c r="G6" s="707"/>
      <c r="H6" s="708"/>
    </row>
    <row r="7" spans="2:11" ht="30" customHeight="1" thickBot="1" x14ac:dyDescent="0.3">
      <c r="B7" s="314" t="s">
        <v>37</v>
      </c>
      <c r="C7" s="315">
        <v>2015</v>
      </c>
      <c r="D7" s="316">
        <v>2016</v>
      </c>
      <c r="E7" s="316">
        <v>2017</v>
      </c>
      <c r="F7" s="317">
        <v>2018</v>
      </c>
      <c r="G7" s="318">
        <v>2019</v>
      </c>
      <c r="H7" s="318">
        <v>2020</v>
      </c>
    </row>
    <row r="8" spans="2:11" ht="30" customHeight="1" x14ac:dyDescent="0.25">
      <c r="B8" s="296" t="s">
        <v>5</v>
      </c>
      <c r="C8" s="311">
        <v>14</v>
      </c>
      <c r="D8" s="319">
        <v>14</v>
      </c>
      <c r="E8" s="319">
        <v>12</v>
      </c>
      <c r="F8" s="311">
        <v>20</v>
      </c>
      <c r="G8" s="311">
        <v>16</v>
      </c>
      <c r="H8" s="311">
        <v>7</v>
      </c>
    </row>
    <row r="9" spans="2:11" ht="30" customHeight="1" x14ac:dyDescent="0.25">
      <c r="B9" s="297" t="s">
        <v>2</v>
      </c>
      <c r="C9" s="253">
        <v>44</v>
      </c>
      <c r="D9" s="305">
        <v>37</v>
      </c>
      <c r="E9" s="305">
        <v>61</v>
      </c>
      <c r="F9" s="253">
        <v>60</v>
      </c>
      <c r="G9" s="253">
        <v>71</v>
      </c>
      <c r="H9" s="253">
        <v>71</v>
      </c>
    </row>
    <row r="10" spans="2:11" ht="30" customHeight="1" x14ac:dyDescent="0.25">
      <c r="B10" s="326" t="s">
        <v>3</v>
      </c>
      <c r="C10" s="327">
        <v>57</v>
      </c>
      <c r="D10" s="328">
        <v>38</v>
      </c>
      <c r="E10" s="328">
        <v>47</v>
      </c>
      <c r="F10" s="327">
        <v>46</v>
      </c>
      <c r="G10" s="327">
        <v>62</v>
      </c>
      <c r="H10" s="327">
        <v>51</v>
      </c>
    </row>
    <row r="11" spans="2:11" ht="24" customHeight="1" x14ac:dyDescent="0.25">
      <c r="B11" s="329" t="s">
        <v>36</v>
      </c>
      <c r="C11" s="330"/>
      <c r="D11" s="331"/>
      <c r="E11" s="331"/>
      <c r="F11" s="332"/>
      <c r="G11" s="333"/>
      <c r="H11" s="333"/>
      <c r="K11" t="s">
        <v>15</v>
      </c>
    </row>
    <row r="12" spans="2:11" ht="30" customHeight="1" x14ac:dyDescent="0.25">
      <c r="B12" s="296" t="s">
        <v>0</v>
      </c>
      <c r="C12" s="311">
        <v>9</v>
      </c>
      <c r="D12" s="311">
        <v>18</v>
      </c>
      <c r="E12" s="311">
        <v>22</v>
      </c>
      <c r="F12" s="311">
        <v>37</v>
      </c>
      <c r="G12" s="311">
        <v>45</v>
      </c>
      <c r="H12" s="311">
        <v>20</v>
      </c>
    </row>
    <row r="13" spans="2:11" ht="30" customHeight="1" x14ac:dyDescent="0.25">
      <c r="B13" s="297" t="s">
        <v>52</v>
      </c>
      <c r="C13" s="253">
        <v>73</v>
      </c>
      <c r="D13" s="253">
        <v>43</v>
      </c>
      <c r="E13" s="253">
        <v>61</v>
      </c>
      <c r="F13" s="253">
        <v>46</v>
      </c>
      <c r="G13" s="253">
        <v>71</v>
      </c>
      <c r="H13" s="253">
        <v>74</v>
      </c>
    </row>
    <row r="14" spans="2:11" ht="30" customHeight="1" thickBot="1" x14ac:dyDescent="0.3">
      <c r="B14" s="320" t="s">
        <v>53</v>
      </c>
      <c r="C14" s="321">
        <v>33</v>
      </c>
      <c r="D14" s="321">
        <v>28</v>
      </c>
      <c r="E14" s="321">
        <v>37</v>
      </c>
      <c r="F14" s="321">
        <v>43</v>
      </c>
      <c r="G14" s="321">
        <v>33</v>
      </c>
      <c r="H14" s="321">
        <v>35</v>
      </c>
    </row>
    <row r="15" spans="2:11" ht="30" customHeight="1" thickBot="1" x14ac:dyDescent="0.3">
      <c r="B15" s="334" t="s">
        <v>1</v>
      </c>
      <c r="C15" s="335">
        <v>115</v>
      </c>
      <c r="D15" s="336">
        <v>89</v>
      </c>
      <c r="E15" s="336">
        <v>120</v>
      </c>
      <c r="F15" s="335">
        <f>SUM(F8:F10)</f>
        <v>126</v>
      </c>
      <c r="G15" s="335">
        <v>149</v>
      </c>
      <c r="H15" s="335">
        <v>129</v>
      </c>
    </row>
    <row r="16" spans="2:11" ht="30" customHeight="1" thickTop="1" x14ac:dyDescent="0.25">
      <c r="B16" s="311" t="s">
        <v>350</v>
      </c>
      <c r="C16" s="322">
        <v>138</v>
      </c>
      <c r="D16" s="323">
        <v>146</v>
      </c>
      <c r="E16" s="323">
        <v>208</v>
      </c>
      <c r="F16" s="324" t="s">
        <v>41</v>
      </c>
      <c r="G16" s="325">
        <v>240</v>
      </c>
      <c r="H16" s="325">
        <v>169</v>
      </c>
    </row>
    <row r="17" spans="2:8" ht="30" customHeight="1" x14ac:dyDescent="0.25">
      <c r="B17" s="18" t="s">
        <v>18</v>
      </c>
      <c r="C17" s="149">
        <f t="shared" ref="C17:G17" si="0">C15/C16</f>
        <v>0.83333333333333337</v>
      </c>
      <c r="D17" s="149">
        <f t="shared" si="0"/>
        <v>0.6095890410958904</v>
      </c>
      <c r="E17" s="149">
        <f t="shared" si="0"/>
        <v>0.57692307692307687</v>
      </c>
      <c r="F17" s="149">
        <f t="shared" si="0"/>
        <v>0.57272727272727275</v>
      </c>
      <c r="G17" s="19">
        <f t="shared" si="0"/>
        <v>0.62083333333333335</v>
      </c>
      <c r="H17" s="19">
        <f t="shared" ref="H17" si="1">H15/H16</f>
        <v>0.76331360946745563</v>
      </c>
    </row>
    <row r="18" spans="2:8" ht="15.75" customHeight="1" x14ac:dyDescent="0.25">
      <c r="B18" s="131" t="s">
        <v>51</v>
      </c>
    </row>
  </sheetData>
  <mergeCells count="4">
    <mergeCell ref="B6:H6"/>
    <mergeCell ref="B4:H4"/>
    <mergeCell ref="B2:H2"/>
    <mergeCell ref="B3:H3"/>
  </mergeCells>
  <pageMargins left="0.7" right="0.7" top="0.75" bottom="0.75" header="0.3" footer="0.3"/>
  <pageSetup paperSize="9" orientation="portrait" r:id="rId1"/>
  <ignoredErrors>
    <ignoredError sqref="F15" formulaRange="1"/>
    <ignoredError sqref="F16" numberStoredAsText="1"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0"/>
  <sheetViews>
    <sheetView showGridLines="0" topLeftCell="A4" zoomScaleNormal="100" workbookViewId="0">
      <selection activeCell="B2" sqref="B2:H2"/>
    </sheetView>
  </sheetViews>
  <sheetFormatPr defaultRowHeight="15" x14ac:dyDescent="0.25"/>
  <cols>
    <col min="1" max="1" width="10.7109375" customWidth="1"/>
    <col min="2" max="2" width="33" customWidth="1"/>
    <col min="3" max="5" width="10" customWidth="1"/>
    <col min="6" max="7" width="10.140625" customWidth="1"/>
  </cols>
  <sheetData>
    <row r="2" spans="2:13" ht="19.5" customHeight="1" x14ac:dyDescent="0.25">
      <c r="B2" s="669" t="s">
        <v>735</v>
      </c>
      <c r="C2" s="669"/>
      <c r="D2" s="669"/>
      <c r="E2" s="669"/>
      <c r="F2" s="669"/>
      <c r="G2" s="669"/>
      <c r="H2" s="669"/>
      <c r="M2" s="134"/>
    </row>
    <row r="3" spans="2:13" ht="21.6" customHeight="1" x14ac:dyDescent="0.25">
      <c r="B3" s="700" t="s">
        <v>497</v>
      </c>
      <c r="C3" s="700"/>
      <c r="D3" s="700"/>
      <c r="E3" s="700"/>
      <c r="F3" s="700"/>
      <c r="G3" s="700"/>
      <c r="H3" s="700"/>
      <c r="M3" s="134"/>
    </row>
    <row r="4" spans="2:13" ht="36.75" customHeight="1" x14ac:dyDescent="0.25">
      <c r="B4" s="711" t="s">
        <v>500</v>
      </c>
      <c r="C4" s="711"/>
      <c r="D4" s="711"/>
      <c r="E4" s="711"/>
      <c r="F4" s="711"/>
      <c r="G4" s="711"/>
      <c r="H4" s="711"/>
      <c r="I4" s="135" t="s">
        <v>15</v>
      </c>
      <c r="J4" s="135"/>
    </row>
    <row r="5" spans="2:13" ht="10.5" customHeight="1" x14ac:dyDescent="0.25">
      <c r="B5" s="133"/>
      <c r="C5" s="133"/>
      <c r="D5" s="133"/>
      <c r="E5" s="133"/>
      <c r="F5" s="133"/>
      <c r="G5" s="133"/>
    </row>
    <row r="6" spans="2:13" ht="30" customHeight="1" x14ac:dyDescent="0.25">
      <c r="B6" s="706" t="s">
        <v>334</v>
      </c>
      <c r="C6" s="707"/>
      <c r="D6" s="707"/>
      <c r="E6" s="707"/>
      <c r="F6" s="707"/>
      <c r="G6" s="707"/>
      <c r="H6" s="708"/>
    </row>
    <row r="7" spans="2:13" ht="30" customHeight="1" thickBot="1" x14ac:dyDescent="0.3">
      <c r="B7" s="502" t="s">
        <v>333</v>
      </c>
      <c r="C7" s="314">
        <v>2015</v>
      </c>
      <c r="D7" s="502">
        <v>2016</v>
      </c>
      <c r="E7" s="502">
        <v>2017</v>
      </c>
      <c r="F7" s="502">
        <v>2018</v>
      </c>
      <c r="G7" s="502">
        <v>2019</v>
      </c>
      <c r="H7" s="502">
        <v>2020</v>
      </c>
    </row>
    <row r="8" spans="2:13" ht="30" customHeight="1" x14ac:dyDescent="0.25">
      <c r="B8" s="296" t="s">
        <v>229</v>
      </c>
      <c r="C8" s="503">
        <v>27</v>
      </c>
      <c r="D8" s="504">
        <v>19</v>
      </c>
      <c r="E8" s="504">
        <v>19</v>
      </c>
      <c r="F8" s="505">
        <v>27</v>
      </c>
      <c r="G8" s="505">
        <v>22</v>
      </c>
      <c r="H8" s="505">
        <v>13</v>
      </c>
    </row>
    <row r="9" spans="2:13" ht="30" customHeight="1" x14ac:dyDescent="0.25">
      <c r="B9" s="297" t="s">
        <v>216</v>
      </c>
      <c r="C9" s="506">
        <v>40</v>
      </c>
      <c r="D9" s="507">
        <v>37</v>
      </c>
      <c r="E9" s="507">
        <v>57</v>
      </c>
      <c r="F9" s="508">
        <v>54</v>
      </c>
      <c r="G9" s="508">
        <v>59</v>
      </c>
      <c r="H9" s="508">
        <v>45</v>
      </c>
    </row>
    <row r="10" spans="2:13" ht="30" customHeight="1" x14ac:dyDescent="0.25">
      <c r="B10" s="297" t="s">
        <v>217</v>
      </c>
      <c r="C10" s="506">
        <v>16</v>
      </c>
      <c r="D10" s="507">
        <v>19</v>
      </c>
      <c r="E10" s="507">
        <v>15</v>
      </c>
      <c r="F10" s="508">
        <v>24</v>
      </c>
      <c r="G10" s="508">
        <v>24</v>
      </c>
      <c r="H10" s="508">
        <v>12</v>
      </c>
    </row>
    <row r="11" spans="2:13" ht="30" customHeight="1" x14ac:dyDescent="0.25">
      <c r="B11" s="515" t="s">
        <v>219</v>
      </c>
      <c r="C11" s="509">
        <v>6</v>
      </c>
      <c r="D11" s="507">
        <v>5</v>
      </c>
      <c r="E11" s="507">
        <v>4</v>
      </c>
      <c r="F11" s="508">
        <v>7</v>
      </c>
      <c r="G11" s="508">
        <v>5</v>
      </c>
      <c r="H11" s="508">
        <v>4</v>
      </c>
    </row>
    <row r="12" spans="2:13" ht="30" customHeight="1" x14ac:dyDescent="0.25">
      <c r="B12" s="515" t="s">
        <v>218</v>
      </c>
      <c r="C12" s="509">
        <v>6</v>
      </c>
      <c r="D12" s="507">
        <v>3</v>
      </c>
      <c r="E12" s="507">
        <v>9</v>
      </c>
      <c r="F12" s="508">
        <v>7</v>
      </c>
      <c r="G12" s="508">
        <v>15</v>
      </c>
      <c r="H12" s="508">
        <v>25</v>
      </c>
    </row>
    <row r="13" spans="2:13" ht="30" customHeight="1" x14ac:dyDescent="0.25">
      <c r="B13" s="297" t="s">
        <v>85</v>
      </c>
      <c r="C13" s="506">
        <v>4</v>
      </c>
      <c r="D13" s="507">
        <v>0</v>
      </c>
      <c r="E13" s="507">
        <v>3</v>
      </c>
      <c r="F13" s="508">
        <v>2</v>
      </c>
      <c r="G13" s="508">
        <v>4</v>
      </c>
      <c r="H13" s="508">
        <v>5</v>
      </c>
    </row>
    <row r="14" spans="2:13" ht="30" customHeight="1" thickBot="1" x14ac:dyDescent="0.3">
      <c r="B14" s="510" t="s">
        <v>1</v>
      </c>
      <c r="C14" s="511">
        <v>99</v>
      </c>
      <c r="D14" s="512">
        <v>83</v>
      </c>
      <c r="E14" s="512">
        <v>107</v>
      </c>
      <c r="F14" s="513">
        <v>121</v>
      </c>
      <c r="G14" s="514">
        <v>129</v>
      </c>
      <c r="H14" s="514">
        <v>104</v>
      </c>
    </row>
    <row r="15" spans="2:13" ht="30" customHeight="1" thickTop="1" x14ac:dyDescent="0.25">
      <c r="B15" s="311" t="s">
        <v>350</v>
      </c>
      <c r="C15" s="311">
        <v>138</v>
      </c>
      <c r="D15" s="312">
        <v>146</v>
      </c>
      <c r="E15" s="312">
        <v>208</v>
      </c>
      <c r="F15" s="312" t="s">
        <v>41</v>
      </c>
      <c r="G15" s="311">
        <v>240</v>
      </c>
      <c r="H15" s="311">
        <v>169</v>
      </c>
    </row>
    <row r="16" spans="2:13" ht="30" customHeight="1" x14ac:dyDescent="0.25">
      <c r="B16" s="18" t="s">
        <v>18</v>
      </c>
      <c r="C16" s="19">
        <f t="shared" ref="C16:G16" si="0">C14/C15</f>
        <v>0.71739130434782605</v>
      </c>
      <c r="D16" s="19">
        <f t="shared" si="0"/>
        <v>0.56849315068493156</v>
      </c>
      <c r="E16" s="19">
        <f t="shared" si="0"/>
        <v>0.51442307692307687</v>
      </c>
      <c r="F16" s="19">
        <f t="shared" si="0"/>
        <v>0.55000000000000004</v>
      </c>
      <c r="G16" s="19">
        <f t="shared" si="0"/>
        <v>0.53749999999999998</v>
      </c>
      <c r="H16" s="19">
        <f t="shared" ref="H16" si="1">H14/H15</f>
        <v>0.61538461538461542</v>
      </c>
    </row>
    <row r="17" spans="2:9" ht="30" customHeight="1" x14ac:dyDescent="0.25">
      <c r="B17" s="131" t="s">
        <v>51</v>
      </c>
    </row>
    <row r="18" spans="2:9" x14ac:dyDescent="0.25">
      <c r="G18" t="s">
        <v>15</v>
      </c>
    </row>
    <row r="20" spans="2:9" x14ac:dyDescent="0.25">
      <c r="H20" t="s">
        <v>15</v>
      </c>
      <c r="I20" t="s">
        <v>15</v>
      </c>
    </row>
  </sheetData>
  <mergeCells count="4">
    <mergeCell ref="B6:H6"/>
    <mergeCell ref="B4:H4"/>
    <mergeCell ref="B2:H2"/>
    <mergeCell ref="B3:H3"/>
  </mergeCells>
  <pageMargins left="0.7" right="0.7" top="0.75" bottom="0.75" header="0.3" footer="0.3"/>
  <pageSetup paperSize="9" orientation="portrait" r:id="rId1"/>
  <ignoredErrors>
    <ignoredError sqref="F15"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1"/>
  <sheetViews>
    <sheetView showGridLines="0" workbookViewId="0">
      <selection activeCell="L9" sqref="L9"/>
    </sheetView>
  </sheetViews>
  <sheetFormatPr defaultRowHeight="15" x14ac:dyDescent="0.25"/>
  <cols>
    <col min="1" max="1" width="10.42578125" customWidth="1"/>
    <col min="2" max="2" width="11.28515625" customWidth="1"/>
    <col min="3" max="3" width="14.140625" customWidth="1"/>
    <col min="4" max="4" width="12.42578125" customWidth="1"/>
    <col min="5" max="5" width="11.85546875" customWidth="1"/>
    <col min="6" max="8" width="12.5703125" customWidth="1"/>
    <col min="9" max="9" width="14.140625" customWidth="1"/>
  </cols>
  <sheetData>
    <row r="2" spans="2:9" ht="21" customHeight="1" x14ac:dyDescent="0.25">
      <c r="B2" s="700" t="s">
        <v>735</v>
      </c>
      <c r="C2" s="700"/>
      <c r="D2" s="700"/>
      <c r="E2" s="700"/>
      <c r="F2" s="700"/>
      <c r="G2" s="700"/>
      <c r="H2" s="700"/>
      <c r="I2" s="700"/>
    </row>
    <row r="3" spans="2:9" ht="23.45" customHeight="1" x14ac:dyDescent="0.25">
      <c r="B3" s="700" t="s">
        <v>497</v>
      </c>
      <c r="C3" s="700"/>
      <c r="D3" s="700"/>
      <c r="E3" s="700"/>
      <c r="F3" s="700"/>
      <c r="G3" s="700"/>
      <c r="H3" s="700"/>
      <c r="I3" s="700"/>
    </row>
    <row r="4" spans="2:9" ht="30" customHeight="1" x14ac:dyDescent="0.25">
      <c r="B4" s="712" t="s">
        <v>501</v>
      </c>
      <c r="C4" s="712"/>
      <c r="D4" s="712"/>
      <c r="E4" s="712"/>
      <c r="F4" s="712"/>
      <c r="G4" s="712"/>
      <c r="H4" s="712"/>
      <c r="I4" s="712"/>
    </row>
    <row r="5" spans="2:9" ht="9" customHeight="1" x14ac:dyDescent="0.25">
      <c r="B5" s="139"/>
      <c r="C5" s="139"/>
      <c r="D5" s="139"/>
      <c r="E5" s="139"/>
      <c r="F5" s="139"/>
      <c r="G5" s="139"/>
      <c r="H5" s="139"/>
      <c r="I5" s="139"/>
    </row>
    <row r="6" spans="2:9" ht="30" customHeight="1" x14ac:dyDescent="0.25">
      <c r="B6" s="723" t="s">
        <v>389</v>
      </c>
      <c r="C6" s="724"/>
      <c r="D6" s="724"/>
      <c r="E6" s="724"/>
      <c r="F6" s="724"/>
      <c r="G6" s="724"/>
      <c r="H6" s="724"/>
      <c r="I6" s="725"/>
    </row>
    <row r="7" spans="2:9" ht="30" customHeight="1" x14ac:dyDescent="0.25">
      <c r="B7" s="721" t="s">
        <v>7</v>
      </c>
      <c r="C7" s="713" t="s">
        <v>390</v>
      </c>
      <c r="D7" s="714"/>
      <c r="E7" s="715"/>
      <c r="F7" s="716" t="s">
        <v>225</v>
      </c>
      <c r="G7" s="717"/>
      <c r="H7" s="718"/>
      <c r="I7" s="719" t="s">
        <v>66</v>
      </c>
    </row>
    <row r="8" spans="2:9" ht="35.25" customHeight="1" thickBot="1" x14ac:dyDescent="0.3">
      <c r="B8" s="722"/>
      <c r="C8" s="516" t="s">
        <v>220</v>
      </c>
      <c r="D8" s="517" t="s">
        <v>221</v>
      </c>
      <c r="E8" s="518" t="s">
        <v>222</v>
      </c>
      <c r="F8" s="213" t="s">
        <v>223</v>
      </c>
      <c r="G8" s="214" t="s">
        <v>59</v>
      </c>
      <c r="H8" s="215" t="s">
        <v>224</v>
      </c>
      <c r="I8" s="720"/>
    </row>
    <row r="9" spans="2:9" ht="30" customHeight="1" thickTop="1" x14ac:dyDescent="0.25">
      <c r="B9" s="519">
        <v>2015</v>
      </c>
      <c r="C9" s="451">
        <v>13</v>
      </c>
      <c r="D9" s="520">
        <v>10</v>
      </c>
      <c r="E9" s="521">
        <v>4</v>
      </c>
      <c r="F9" s="451">
        <v>3</v>
      </c>
      <c r="G9" s="386">
        <v>5</v>
      </c>
      <c r="H9" s="452">
        <v>5</v>
      </c>
      <c r="I9" s="217" t="s">
        <v>33</v>
      </c>
    </row>
    <row r="10" spans="2:9" ht="30" customHeight="1" x14ac:dyDescent="0.25">
      <c r="B10" s="487">
        <v>2016</v>
      </c>
      <c r="C10" s="453">
        <v>22</v>
      </c>
      <c r="D10" s="222">
        <v>13</v>
      </c>
      <c r="E10" s="454">
        <v>8</v>
      </c>
      <c r="F10" s="453">
        <v>11</v>
      </c>
      <c r="G10" s="222">
        <v>3</v>
      </c>
      <c r="H10" s="454">
        <v>10</v>
      </c>
      <c r="I10" s="218" t="s">
        <v>226</v>
      </c>
    </row>
    <row r="11" spans="2:9" ht="30" customHeight="1" x14ac:dyDescent="0.25">
      <c r="B11" s="487">
        <v>2017</v>
      </c>
      <c r="C11" s="453">
        <v>15</v>
      </c>
      <c r="D11" s="222">
        <v>17</v>
      </c>
      <c r="E11" s="454">
        <v>16</v>
      </c>
      <c r="F11" s="453">
        <v>8</v>
      </c>
      <c r="G11" s="222">
        <v>7</v>
      </c>
      <c r="H11" s="454">
        <v>9</v>
      </c>
      <c r="I11" s="218" t="s">
        <v>32</v>
      </c>
    </row>
    <row r="12" spans="2:9" ht="30" customHeight="1" x14ac:dyDescent="0.25">
      <c r="B12" s="487">
        <v>2018</v>
      </c>
      <c r="C12" s="453">
        <v>28</v>
      </c>
      <c r="D12" s="222">
        <v>16</v>
      </c>
      <c r="E12" s="454">
        <v>10</v>
      </c>
      <c r="F12" s="453">
        <v>8</v>
      </c>
      <c r="G12" s="222">
        <v>5</v>
      </c>
      <c r="H12" s="454">
        <v>17</v>
      </c>
      <c r="I12" s="218" t="s">
        <v>227</v>
      </c>
    </row>
    <row r="13" spans="2:9" ht="30" customHeight="1" x14ac:dyDescent="0.25">
      <c r="B13" s="487">
        <v>2019</v>
      </c>
      <c r="C13" s="223">
        <v>22</v>
      </c>
      <c r="D13" s="489">
        <v>25</v>
      </c>
      <c r="E13" s="522">
        <v>13</v>
      </c>
      <c r="F13" s="223">
        <v>8</v>
      </c>
      <c r="G13" s="222">
        <v>1</v>
      </c>
      <c r="H13" s="454">
        <v>19</v>
      </c>
      <c r="I13" s="218" t="s">
        <v>230</v>
      </c>
    </row>
    <row r="14" spans="2:9" ht="30" customHeight="1" x14ac:dyDescent="0.25">
      <c r="B14" s="487">
        <v>2020</v>
      </c>
      <c r="C14" s="223">
        <v>18</v>
      </c>
      <c r="D14" s="489">
        <v>11</v>
      </c>
      <c r="E14" s="522">
        <v>6</v>
      </c>
      <c r="F14" s="223">
        <v>10</v>
      </c>
      <c r="G14" s="222">
        <v>3</v>
      </c>
      <c r="H14" s="454">
        <v>6</v>
      </c>
      <c r="I14" s="218" t="s">
        <v>411</v>
      </c>
    </row>
    <row r="15" spans="2:9" x14ac:dyDescent="0.25">
      <c r="B15" s="137" t="s">
        <v>14</v>
      </c>
    </row>
    <row r="21" spans="2:2" x14ac:dyDescent="0.25">
      <c r="B21" t="s">
        <v>300</v>
      </c>
    </row>
  </sheetData>
  <mergeCells count="8">
    <mergeCell ref="B4:I4"/>
    <mergeCell ref="B2:I2"/>
    <mergeCell ref="C7:E7"/>
    <mergeCell ref="F7:H7"/>
    <mergeCell ref="I7:I8"/>
    <mergeCell ref="B7:B8"/>
    <mergeCell ref="B6:I6"/>
    <mergeCell ref="B3:I3"/>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19"/>
  <sheetViews>
    <sheetView showGridLines="0" workbookViewId="0">
      <selection activeCell="M11" sqref="M11"/>
    </sheetView>
  </sheetViews>
  <sheetFormatPr defaultRowHeight="15" x14ac:dyDescent="0.25"/>
  <cols>
    <col min="2" max="2" width="19.7109375" customWidth="1"/>
  </cols>
  <sheetData>
    <row r="3" spans="2:12" x14ac:dyDescent="0.25">
      <c r="B3" s="700" t="s">
        <v>735</v>
      </c>
      <c r="C3" s="700"/>
      <c r="D3" s="700"/>
      <c r="E3" s="700"/>
      <c r="F3" s="700"/>
      <c r="G3" s="700"/>
      <c r="H3" s="700"/>
    </row>
    <row r="4" spans="2:12" ht="17.45" customHeight="1" x14ac:dyDescent="0.25">
      <c r="B4" s="710" t="s">
        <v>502</v>
      </c>
      <c r="C4" s="710"/>
      <c r="D4" s="710"/>
      <c r="E4" s="710"/>
      <c r="F4" s="710"/>
      <c r="G4" s="710"/>
      <c r="H4" s="710"/>
    </row>
    <row r="5" spans="2:12" ht="35.25" customHeight="1" x14ac:dyDescent="0.25">
      <c r="B5" s="662" t="s">
        <v>503</v>
      </c>
      <c r="C5" s="662"/>
      <c r="D5" s="662"/>
      <c r="E5" s="662"/>
      <c r="F5" s="662"/>
      <c r="G5" s="662"/>
      <c r="H5" s="662"/>
      <c r="L5" s="640"/>
    </row>
    <row r="6" spans="2:12" ht="10.5" customHeight="1" x14ac:dyDescent="0.25">
      <c r="B6" s="130"/>
      <c r="C6" s="130"/>
      <c r="D6" s="130"/>
      <c r="E6" s="130"/>
      <c r="F6" s="130"/>
    </row>
    <row r="7" spans="2:12" ht="30" customHeight="1" x14ac:dyDescent="0.25">
      <c r="B7" s="706" t="s">
        <v>481</v>
      </c>
      <c r="C7" s="707"/>
      <c r="D7" s="707"/>
      <c r="E7" s="707"/>
      <c r="F7" s="707"/>
      <c r="G7" s="707"/>
      <c r="H7" s="708"/>
      <c r="L7" s="622"/>
    </row>
    <row r="8" spans="2:12" ht="30" customHeight="1" thickBot="1" x14ac:dyDescent="0.3">
      <c r="B8" s="314" t="s">
        <v>37</v>
      </c>
      <c r="C8" s="315">
        <v>2015</v>
      </c>
      <c r="D8" s="316">
        <v>2016</v>
      </c>
      <c r="E8" s="316">
        <v>2017</v>
      </c>
      <c r="F8" s="317">
        <v>2018</v>
      </c>
      <c r="G8" s="318">
        <v>2019</v>
      </c>
      <c r="H8" s="318">
        <v>2020</v>
      </c>
    </row>
    <row r="9" spans="2:12" ht="30" customHeight="1" x14ac:dyDescent="0.25">
      <c r="B9" s="296" t="s">
        <v>5</v>
      </c>
      <c r="C9" s="311">
        <v>1</v>
      </c>
      <c r="D9" s="319">
        <v>0</v>
      </c>
      <c r="E9" s="319">
        <v>1</v>
      </c>
      <c r="F9" s="311">
        <v>4</v>
      </c>
      <c r="G9" s="311">
        <v>1</v>
      </c>
      <c r="H9" s="311">
        <v>1</v>
      </c>
    </row>
    <row r="10" spans="2:12" ht="30" customHeight="1" x14ac:dyDescent="0.25">
      <c r="B10" s="297" t="s">
        <v>2</v>
      </c>
      <c r="C10" s="253">
        <v>2</v>
      </c>
      <c r="D10" s="305">
        <v>1</v>
      </c>
      <c r="E10" s="305">
        <v>4</v>
      </c>
      <c r="F10" s="253">
        <v>6</v>
      </c>
      <c r="G10" s="253">
        <v>2</v>
      </c>
      <c r="H10" s="253">
        <v>3</v>
      </c>
    </row>
    <row r="11" spans="2:12" ht="30" customHeight="1" x14ac:dyDescent="0.25">
      <c r="B11" s="326" t="s">
        <v>3</v>
      </c>
      <c r="C11" s="327">
        <v>0</v>
      </c>
      <c r="D11" s="328">
        <v>2</v>
      </c>
      <c r="E11" s="328">
        <v>0</v>
      </c>
      <c r="F11" s="327">
        <v>0</v>
      </c>
      <c r="G11" s="327">
        <v>1</v>
      </c>
      <c r="H11" s="327">
        <v>1</v>
      </c>
    </row>
    <row r="12" spans="2:12" ht="21.75" customHeight="1" x14ac:dyDescent="0.25">
      <c r="B12" s="329" t="s">
        <v>36</v>
      </c>
      <c r="C12" s="269"/>
      <c r="D12" s="269"/>
      <c r="E12" s="331"/>
      <c r="F12" s="269"/>
      <c r="G12" s="269"/>
      <c r="H12" s="269"/>
    </row>
    <row r="13" spans="2:12" ht="30" customHeight="1" x14ac:dyDescent="0.25">
      <c r="B13" s="296" t="s">
        <v>0</v>
      </c>
      <c r="C13" s="311">
        <v>1</v>
      </c>
      <c r="D13" s="311">
        <v>2</v>
      </c>
      <c r="E13" s="311">
        <v>3</v>
      </c>
      <c r="F13" s="311">
        <v>4</v>
      </c>
      <c r="G13" s="311">
        <v>2</v>
      </c>
      <c r="H13" s="311">
        <v>0</v>
      </c>
    </row>
    <row r="14" spans="2:12" ht="30" customHeight="1" x14ac:dyDescent="0.25">
      <c r="B14" s="297" t="s">
        <v>52</v>
      </c>
      <c r="C14" s="253">
        <v>1</v>
      </c>
      <c r="D14" s="253">
        <v>0</v>
      </c>
      <c r="E14" s="253">
        <v>1</v>
      </c>
      <c r="F14" s="253">
        <v>1</v>
      </c>
      <c r="G14" s="253">
        <v>2</v>
      </c>
      <c r="H14" s="253">
        <v>1</v>
      </c>
    </row>
    <row r="15" spans="2:12" ht="30" customHeight="1" thickBot="1" x14ac:dyDescent="0.3">
      <c r="B15" s="320" t="s">
        <v>53</v>
      </c>
      <c r="C15" s="321">
        <v>1</v>
      </c>
      <c r="D15" s="321">
        <v>1</v>
      </c>
      <c r="E15" s="321">
        <v>1</v>
      </c>
      <c r="F15" s="321">
        <v>5</v>
      </c>
      <c r="G15" s="321">
        <v>0</v>
      </c>
      <c r="H15" s="321">
        <v>4</v>
      </c>
    </row>
    <row r="16" spans="2:12" ht="30" customHeight="1" thickBot="1" x14ac:dyDescent="0.3">
      <c r="B16" s="334" t="s">
        <v>1</v>
      </c>
      <c r="C16" s="335">
        <f t="shared" ref="C16:G16" si="0">SUM(C13:C15)</f>
        <v>3</v>
      </c>
      <c r="D16" s="335">
        <f t="shared" si="0"/>
        <v>3</v>
      </c>
      <c r="E16" s="335">
        <f t="shared" si="0"/>
        <v>5</v>
      </c>
      <c r="F16" s="335">
        <f t="shared" si="0"/>
        <v>10</v>
      </c>
      <c r="G16" s="335">
        <f t="shared" si="0"/>
        <v>4</v>
      </c>
      <c r="H16" s="335">
        <f>SUM(H13:H15)</f>
        <v>5</v>
      </c>
    </row>
    <row r="17" spans="2:8" ht="30" customHeight="1" thickTop="1" x14ac:dyDescent="0.25">
      <c r="B17" s="311" t="s">
        <v>350</v>
      </c>
      <c r="C17" s="322">
        <v>138</v>
      </c>
      <c r="D17" s="323">
        <v>146</v>
      </c>
      <c r="E17" s="323">
        <v>208</v>
      </c>
      <c r="F17" s="323">
        <v>220</v>
      </c>
      <c r="G17" s="325">
        <v>240</v>
      </c>
      <c r="H17" s="325">
        <v>169</v>
      </c>
    </row>
    <row r="18" spans="2:8" ht="30" customHeight="1" x14ac:dyDescent="0.25">
      <c r="B18" s="18" t="s">
        <v>18</v>
      </c>
      <c r="C18" s="149">
        <f t="shared" ref="C18:H18" si="1">C16/C17</f>
        <v>2.1739130434782608E-2</v>
      </c>
      <c r="D18" s="149">
        <f t="shared" si="1"/>
        <v>2.0547945205479451E-2</v>
      </c>
      <c r="E18" s="149">
        <f t="shared" si="1"/>
        <v>2.403846153846154E-2</v>
      </c>
      <c r="F18" s="149">
        <f t="shared" si="1"/>
        <v>4.5454545454545456E-2</v>
      </c>
      <c r="G18" s="19">
        <f t="shared" si="1"/>
        <v>1.6666666666666666E-2</v>
      </c>
      <c r="H18" s="19">
        <f t="shared" si="1"/>
        <v>2.9585798816568046E-2</v>
      </c>
    </row>
    <row r="19" spans="2:8" ht="15.75" customHeight="1" x14ac:dyDescent="0.25">
      <c r="B19" s="131" t="s">
        <v>51</v>
      </c>
    </row>
  </sheetData>
  <mergeCells count="4">
    <mergeCell ref="B3:H3"/>
    <mergeCell ref="B5:H5"/>
    <mergeCell ref="B7:H7"/>
    <mergeCell ref="B4:H4"/>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workbookViewId="0">
      <selection activeCell="A30" sqref="A30"/>
    </sheetView>
  </sheetViews>
  <sheetFormatPr defaultColWidth="9.140625" defaultRowHeight="14.25" x14ac:dyDescent="0.2"/>
  <cols>
    <col min="1" max="1" width="10.5703125" style="24" customWidth="1"/>
    <col min="2" max="2" width="32.42578125" style="11" customWidth="1"/>
    <col min="3" max="7" width="9.140625" style="24"/>
    <col min="8" max="8" width="9.28515625" style="24" customWidth="1"/>
    <col min="9" max="11" width="9.140625" style="24"/>
    <col min="12" max="12" width="11.7109375" style="24" customWidth="1"/>
    <col min="13" max="13" width="11.140625" style="24" customWidth="1"/>
    <col min="14" max="14" width="11.42578125" style="24" customWidth="1"/>
    <col min="15" max="15" width="12.42578125" style="24" customWidth="1"/>
    <col min="16" max="16384" width="9.140625" style="24"/>
  </cols>
  <sheetData>
    <row r="1" spans="1:17" x14ac:dyDescent="0.2">
      <c r="A1" s="24" t="s">
        <v>15</v>
      </c>
      <c r="B1" s="24"/>
    </row>
    <row r="2" spans="1:17" ht="18" customHeight="1" x14ac:dyDescent="0.2">
      <c r="B2" s="700" t="s">
        <v>735</v>
      </c>
      <c r="C2" s="700"/>
      <c r="D2" s="700"/>
      <c r="E2" s="700"/>
      <c r="F2" s="700"/>
      <c r="G2" s="700"/>
      <c r="H2" s="700"/>
    </row>
    <row r="3" spans="1:17" ht="20.45" customHeight="1" x14ac:dyDescent="0.2">
      <c r="B3" s="700" t="s">
        <v>502</v>
      </c>
      <c r="C3" s="700"/>
      <c r="D3" s="700"/>
      <c r="E3" s="700"/>
      <c r="F3" s="700"/>
      <c r="G3" s="700"/>
      <c r="H3" s="700"/>
    </row>
    <row r="4" spans="1:17" ht="34.5" customHeight="1" x14ac:dyDescent="0.2">
      <c r="B4" s="662" t="s">
        <v>504</v>
      </c>
      <c r="C4" s="662"/>
      <c r="D4" s="662"/>
      <c r="E4" s="662"/>
      <c r="F4" s="662"/>
      <c r="G4" s="662"/>
      <c r="H4" s="662"/>
      <c r="K4" s="10"/>
      <c r="L4" s="10"/>
      <c r="M4" s="10"/>
      <c r="N4" s="10"/>
      <c r="O4" s="10"/>
      <c r="P4" s="10"/>
      <c r="Q4" s="10"/>
    </row>
    <row r="5" spans="1:17" ht="8.25" customHeight="1" x14ac:dyDescent="0.2">
      <c r="B5" s="126"/>
      <c r="C5" s="126"/>
      <c r="D5" s="126"/>
      <c r="E5" s="126"/>
      <c r="F5" s="127"/>
      <c r="G5" s="127"/>
      <c r="K5" s="10"/>
      <c r="L5" s="10"/>
      <c r="M5" s="10"/>
      <c r="N5" s="10"/>
      <c r="O5" s="10"/>
      <c r="P5" s="10"/>
      <c r="Q5" s="10"/>
    </row>
    <row r="6" spans="1:17" ht="30" customHeight="1" x14ac:dyDescent="0.2">
      <c r="B6" s="726" t="s">
        <v>190</v>
      </c>
      <c r="C6" s="727"/>
      <c r="D6" s="727"/>
      <c r="E6" s="727"/>
      <c r="F6" s="727"/>
      <c r="G6" s="727"/>
      <c r="H6" s="728"/>
      <c r="K6" s="10"/>
      <c r="L6" s="10"/>
      <c r="M6" s="10"/>
      <c r="N6" s="10"/>
      <c r="O6" s="10"/>
      <c r="P6" s="10"/>
      <c r="Q6" s="10"/>
    </row>
    <row r="7" spans="1:17" ht="30" customHeight="1" x14ac:dyDescent="0.2">
      <c r="B7" s="13"/>
      <c r="C7" s="523">
        <v>2015</v>
      </c>
      <c r="D7" s="290">
        <v>2016</v>
      </c>
      <c r="E7" s="290">
        <v>2017</v>
      </c>
      <c r="F7" s="290">
        <v>2018</v>
      </c>
      <c r="G7" s="290">
        <v>2019</v>
      </c>
      <c r="H7" s="290">
        <v>2020</v>
      </c>
      <c r="K7" s="10"/>
      <c r="L7" s="10"/>
      <c r="M7" s="10"/>
      <c r="N7" s="10"/>
      <c r="O7" s="10"/>
      <c r="P7" s="10"/>
      <c r="Q7" s="10"/>
    </row>
    <row r="8" spans="1:17" ht="30" customHeight="1" x14ac:dyDescent="0.2">
      <c r="B8" s="14" t="s">
        <v>335</v>
      </c>
      <c r="C8" s="14">
        <v>3</v>
      </c>
      <c r="D8" s="222">
        <v>1</v>
      </c>
      <c r="E8" s="222">
        <v>5</v>
      </c>
      <c r="F8" s="222">
        <v>10</v>
      </c>
      <c r="G8" s="222">
        <v>3</v>
      </c>
      <c r="H8" s="222">
        <v>5</v>
      </c>
      <c r="K8" s="10"/>
      <c r="L8" s="10"/>
      <c r="M8" s="10"/>
      <c r="N8" s="10"/>
      <c r="O8" s="10"/>
      <c r="P8" s="10"/>
      <c r="Q8" s="10"/>
    </row>
    <row r="9" spans="1:17" ht="30" customHeight="1" x14ac:dyDescent="0.2">
      <c r="B9" s="14" t="s">
        <v>336</v>
      </c>
      <c r="C9" s="14">
        <v>0</v>
      </c>
      <c r="D9" s="222">
        <v>2</v>
      </c>
      <c r="E9" s="222">
        <v>0</v>
      </c>
      <c r="F9" s="222">
        <v>0</v>
      </c>
      <c r="G9" s="222">
        <v>1</v>
      </c>
      <c r="H9" s="222">
        <v>0</v>
      </c>
      <c r="K9" s="10"/>
      <c r="L9" s="10"/>
      <c r="M9" s="10"/>
      <c r="N9" s="10"/>
      <c r="O9" s="10"/>
      <c r="P9" s="10"/>
      <c r="Q9" s="10"/>
    </row>
    <row r="10" spans="1:17" ht="30" customHeight="1" thickBot="1" x14ac:dyDescent="0.25">
      <c r="B10" s="32" t="s">
        <v>1</v>
      </c>
      <c r="C10" s="32">
        <v>3</v>
      </c>
      <c r="D10" s="32">
        <f>SUM(D8:D9)</f>
        <v>3</v>
      </c>
      <c r="E10" s="32">
        <f>SUM(E8:E9)</f>
        <v>5</v>
      </c>
      <c r="F10" s="32">
        <f>SUM(F8:F9)</f>
        <v>10</v>
      </c>
      <c r="G10" s="292">
        <f>SUM(G8:G9)</f>
        <v>4</v>
      </c>
      <c r="H10" s="292">
        <f>SUM(H8:H9)</f>
        <v>5</v>
      </c>
      <c r="K10" s="10"/>
      <c r="L10" s="10"/>
      <c r="M10" s="10"/>
      <c r="N10" s="10"/>
      <c r="O10" s="10"/>
      <c r="P10" s="10"/>
      <c r="Q10" s="10"/>
    </row>
    <row r="11" spans="1:17" ht="30" customHeight="1" thickTop="1" x14ac:dyDescent="0.2">
      <c r="B11" s="300" t="s">
        <v>331</v>
      </c>
      <c r="C11" s="293" t="s">
        <v>38</v>
      </c>
      <c r="D11" s="293" t="s">
        <v>39</v>
      </c>
      <c r="E11" s="293" t="s">
        <v>40</v>
      </c>
      <c r="F11" s="293" t="s">
        <v>41</v>
      </c>
      <c r="G11" s="294">
        <v>240</v>
      </c>
      <c r="H11" s="294">
        <v>169</v>
      </c>
      <c r="K11" s="10"/>
      <c r="L11" s="10"/>
      <c r="M11" s="10"/>
      <c r="N11" s="10"/>
      <c r="O11" s="10"/>
      <c r="P11" s="10"/>
      <c r="Q11" s="10"/>
    </row>
    <row r="12" spans="1:17" ht="30" customHeight="1" x14ac:dyDescent="0.2">
      <c r="B12" s="18" t="s">
        <v>142</v>
      </c>
      <c r="C12" s="19">
        <f t="shared" ref="C12:G12" si="0">C10/C11</f>
        <v>2.1739130434782608E-2</v>
      </c>
      <c r="D12" s="19">
        <f t="shared" si="0"/>
        <v>2.0547945205479451E-2</v>
      </c>
      <c r="E12" s="19">
        <f t="shared" si="0"/>
        <v>2.403846153846154E-2</v>
      </c>
      <c r="F12" s="19">
        <f t="shared" si="0"/>
        <v>4.5454545454545456E-2</v>
      </c>
      <c r="G12" s="19">
        <f t="shared" si="0"/>
        <v>1.6666666666666666E-2</v>
      </c>
      <c r="H12" s="19">
        <f t="shared" ref="H12" si="1">H10/H11</f>
        <v>2.9585798816568046E-2</v>
      </c>
      <c r="K12" s="10"/>
      <c r="L12" s="10"/>
      <c r="M12" s="10"/>
      <c r="N12" s="10"/>
      <c r="O12" s="10"/>
      <c r="P12" s="10"/>
      <c r="Q12" s="10"/>
    </row>
    <row r="13" spans="1:17" ht="16.5" customHeight="1" x14ac:dyDescent="0.2">
      <c r="B13" s="351" t="s">
        <v>51</v>
      </c>
      <c r="C13" s="43"/>
      <c r="D13" s="43"/>
      <c r="E13" s="43"/>
      <c r="K13" s="10"/>
      <c r="L13" s="10"/>
      <c r="M13" s="10"/>
      <c r="N13" s="10"/>
      <c r="O13" s="10"/>
      <c r="P13" s="10"/>
      <c r="Q13" s="10"/>
    </row>
    <row r="14" spans="1:17" ht="18" customHeight="1" x14ac:dyDescent="0.2">
      <c r="B14" s="350"/>
      <c r="K14" s="10"/>
      <c r="L14" s="10"/>
      <c r="M14" s="10"/>
      <c r="N14" s="10"/>
      <c r="O14" s="10"/>
      <c r="P14" s="10"/>
      <c r="Q14" s="10"/>
    </row>
    <row r="15" spans="1:17" ht="15" x14ac:dyDescent="0.25">
      <c r="B15" s="112"/>
      <c r="C15" s="113"/>
      <c r="D15" s="113"/>
      <c r="E15" s="113"/>
      <c r="F15" s="113"/>
      <c r="G15" s="113"/>
    </row>
    <row r="16" spans="1:17" ht="15" x14ac:dyDescent="0.25">
      <c r="B16" s="112"/>
      <c r="C16" s="113"/>
      <c r="D16" s="113"/>
      <c r="E16" s="113"/>
      <c r="F16" s="113"/>
      <c r="G16" s="113"/>
    </row>
    <row r="17" spans="1:2" ht="14.25" customHeight="1" x14ac:dyDescent="0.25">
      <c r="B17" s="112"/>
    </row>
    <row r="18" spans="1:2" ht="14.25" customHeight="1" x14ac:dyDescent="0.25">
      <c r="B18" s="112"/>
    </row>
    <row r="19" spans="1:2" ht="15" x14ac:dyDescent="0.25">
      <c r="B19" s="112"/>
    </row>
    <row r="20" spans="1:2" ht="15" x14ac:dyDescent="0.25">
      <c r="B20" s="112"/>
    </row>
    <row r="21" spans="1:2" ht="15" x14ac:dyDescent="0.25">
      <c r="B21" s="112"/>
    </row>
    <row r="22" spans="1:2" ht="15" x14ac:dyDescent="0.25">
      <c r="B22" s="112"/>
    </row>
    <row r="23" spans="1:2" ht="15" x14ac:dyDescent="0.25">
      <c r="B23" s="112"/>
    </row>
    <row r="24" spans="1:2" ht="15" x14ac:dyDescent="0.25">
      <c r="B24" s="112"/>
    </row>
    <row r="25" spans="1:2" ht="15" x14ac:dyDescent="0.25">
      <c r="B25" s="112"/>
    </row>
    <row r="26" spans="1:2" ht="15" x14ac:dyDescent="0.25">
      <c r="B26" s="112"/>
    </row>
    <row r="27" spans="1:2" ht="15" x14ac:dyDescent="0.25">
      <c r="B27" s="112"/>
    </row>
    <row r="28" spans="1:2" ht="15" x14ac:dyDescent="0.25">
      <c r="B28" s="112"/>
    </row>
    <row r="29" spans="1:2" ht="15" x14ac:dyDescent="0.25">
      <c r="B29" s="112"/>
    </row>
    <row r="30" spans="1:2" ht="15" x14ac:dyDescent="0.25">
      <c r="A30" s="24" t="s">
        <v>301</v>
      </c>
      <c r="B30" s="112"/>
    </row>
    <row r="31" spans="1:2" ht="15" x14ac:dyDescent="0.25">
      <c r="B31" s="112"/>
    </row>
    <row r="32" spans="1:2" ht="15" x14ac:dyDescent="0.25">
      <c r="B32" s="112"/>
    </row>
    <row r="33" spans="2:2" ht="15" x14ac:dyDescent="0.25">
      <c r="B33" s="112"/>
    </row>
    <row r="34" spans="2:2" ht="15" x14ac:dyDescent="0.25">
      <c r="B34" s="112"/>
    </row>
    <row r="35" spans="2:2" ht="15" x14ac:dyDescent="0.25">
      <c r="B35" s="112"/>
    </row>
    <row r="36" spans="2:2" ht="15" x14ac:dyDescent="0.25">
      <c r="B36" s="112"/>
    </row>
    <row r="37" spans="2:2" ht="15" x14ac:dyDescent="0.25">
      <c r="B37" s="112"/>
    </row>
    <row r="38" spans="2:2" ht="15" x14ac:dyDescent="0.25">
      <c r="B38" s="112"/>
    </row>
    <row r="39" spans="2:2" ht="15" x14ac:dyDescent="0.25">
      <c r="B39" s="112"/>
    </row>
    <row r="40" spans="2:2" ht="15" x14ac:dyDescent="0.25">
      <c r="B40" s="112"/>
    </row>
    <row r="41" spans="2:2" ht="15" x14ac:dyDescent="0.25">
      <c r="B41" s="112"/>
    </row>
    <row r="42" spans="2:2" ht="15" x14ac:dyDescent="0.25">
      <c r="B42" s="112"/>
    </row>
    <row r="43" spans="2:2" ht="15" x14ac:dyDescent="0.25">
      <c r="B43" s="112"/>
    </row>
  </sheetData>
  <mergeCells count="4">
    <mergeCell ref="B6:H6"/>
    <mergeCell ref="B4:H4"/>
    <mergeCell ref="B2:H2"/>
    <mergeCell ref="B3:H3"/>
  </mergeCells>
  <pageMargins left="0.7" right="0.7" top="0.75" bottom="0.75" header="0.3" footer="0.3"/>
  <pageSetup paperSize="9" orientation="portrait" r:id="rId1"/>
  <ignoredErrors>
    <ignoredError sqref="D10:H10" formulaRange="1"/>
    <ignoredError sqref="C11:F11"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5"/>
  <sheetViews>
    <sheetView showGridLines="0" workbookViewId="0">
      <selection activeCell="B2" sqref="B2:F2"/>
    </sheetView>
  </sheetViews>
  <sheetFormatPr defaultColWidth="9.140625" defaultRowHeight="14.25" x14ac:dyDescent="0.2"/>
  <cols>
    <col min="1" max="1" width="10.5703125" style="24" customWidth="1"/>
    <col min="2" max="2" width="10.85546875" style="24" customWidth="1"/>
    <col min="3" max="3" width="15.85546875" style="24" customWidth="1"/>
    <col min="4" max="4" width="15.5703125" style="24" customWidth="1"/>
    <col min="5" max="5" width="15.7109375" style="24" customWidth="1"/>
    <col min="6" max="6" width="13.28515625" style="24" customWidth="1"/>
    <col min="7" max="9" width="9.140625" style="24"/>
    <col min="10" max="10" width="0.7109375" style="24" customWidth="1"/>
    <col min="11" max="16384" width="9.140625" style="24"/>
  </cols>
  <sheetData>
    <row r="2" spans="2:8" ht="21" customHeight="1" x14ac:dyDescent="0.2">
      <c r="B2" s="700" t="s">
        <v>735</v>
      </c>
      <c r="C2" s="700"/>
      <c r="D2" s="700"/>
      <c r="E2" s="700"/>
      <c r="F2" s="700"/>
      <c r="G2" s="66"/>
    </row>
    <row r="3" spans="2:8" ht="22.15" customHeight="1" x14ac:dyDescent="0.2">
      <c r="B3" s="700" t="s">
        <v>502</v>
      </c>
      <c r="C3" s="700"/>
      <c r="D3" s="700"/>
      <c r="E3" s="700"/>
      <c r="F3" s="700"/>
      <c r="G3" s="66"/>
    </row>
    <row r="4" spans="2:8" ht="25.15" customHeight="1" x14ac:dyDescent="0.25">
      <c r="B4" s="729" t="s">
        <v>505</v>
      </c>
      <c r="C4" s="729"/>
      <c r="D4" s="729"/>
      <c r="E4" s="729"/>
      <c r="F4" s="729"/>
    </row>
    <row r="5" spans="2:8" ht="11.25" customHeight="1" x14ac:dyDescent="0.25">
      <c r="B5" s="75"/>
      <c r="C5" s="75"/>
      <c r="D5" s="1"/>
      <c r="E5" s="1"/>
      <c r="F5" s="1"/>
    </row>
    <row r="6" spans="2:8" ht="30" customHeight="1" x14ac:dyDescent="0.2">
      <c r="B6" s="726" t="s">
        <v>337</v>
      </c>
      <c r="C6" s="727"/>
      <c r="D6" s="727"/>
      <c r="E6" s="727"/>
      <c r="F6" s="728"/>
    </row>
    <row r="7" spans="2:8" ht="30" customHeight="1" x14ac:dyDescent="0.2">
      <c r="B7" s="730" t="s">
        <v>7</v>
      </c>
      <c r="C7" s="732" t="s">
        <v>67</v>
      </c>
      <c r="D7" s="733"/>
      <c r="E7" s="734"/>
      <c r="F7" s="735" t="s">
        <v>66</v>
      </c>
    </row>
    <row r="8" spans="2:8" ht="30" customHeight="1" thickBot="1" x14ac:dyDescent="0.25">
      <c r="B8" s="731"/>
      <c r="C8" s="337" t="s">
        <v>58</v>
      </c>
      <c r="D8" s="338" t="s">
        <v>59</v>
      </c>
      <c r="E8" s="339" t="s">
        <v>60</v>
      </c>
      <c r="F8" s="736"/>
    </row>
    <row r="9" spans="2:8" ht="30" customHeight="1" thickTop="1" x14ac:dyDescent="0.2">
      <c r="B9" s="340">
        <v>2015</v>
      </c>
      <c r="C9" s="341">
        <v>1</v>
      </c>
      <c r="D9" s="342">
        <v>0</v>
      </c>
      <c r="E9" s="343">
        <v>2</v>
      </c>
      <c r="F9" s="344" t="s">
        <v>475</v>
      </c>
    </row>
    <row r="10" spans="2:8" ht="30" customHeight="1" x14ac:dyDescent="0.2">
      <c r="B10" s="345">
        <v>2016</v>
      </c>
      <c r="C10" s="341">
        <v>0</v>
      </c>
      <c r="D10" s="342">
        <v>0</v>
      </c>
      <c r="E10" s="343">
        <v>3</v>
      </c>
      <c r="F10" s="346" t="s">
        <v>476</v>
      </c>
    </row>
    <row r="11" spans="2:8" ht="30" customHeight="1" x14ac:dyDescent="0.2">
      <c r="B11" s="345">
        <v>2017</v>
      </c>
      <c r="C11" s="341">
        <v>2</v>
      </c>
      <c r="D11" s="342">
        <v>3</v>
      </c>
      <c r="E11" s="343">
        <v>0</v>
      </c>
      <c r="F11" s="346" t="s">
        <v>63</v>
      </c>
    </row>
    <row r="12" spans="2:8" ht="30" customHeight="1" x14ac:dyDescent="0.2">
      <c r="B12" s="345">
        <v>2018</v>
      </c>
      <c r="C12" s="341">
        <v>4</v>
      </c>
      <c r="D12" s="342">
        <v>2</v>
      </c>
      <c r="E12" s="343">
        <v>4</v>
      </c>
      <c r="F12" s="346" t="s">
        <v>193</v>
      </c>
    </row>
    <row r="13" spans="2:8" ht="30" customHeight="1" x14ac:dyDescent="0.2">
      <c r="B13" s="345">
        <v>2019</v>
      </c>
      <c r="C13" s="347">
        <v>2</v>
      </c>
      <c r="D13" s="18">
        <v>0</v>
      </c>
      <c r="E13" s="348">
        <v>2</v>
      </c>
      <c r="F13" s="346" t="s">
        <v>192</v>
      </c>
    </row>
    <row r="14" spans="2:8" ht="30.75" customHeight="1" x14ac:dyDescent="0.2">
      <c r="B14" s="345">
        <v>2020</v>
      </c>
      <c r="C14" s="347">
        <v>2</v>
      </c>
      <c r="D14" s="18">
        <v>0</v>
      </c>
      <c r="E14" s="348">
        <v>3</v>
      </c>
      <c r="F14" s="346" t="s">
        <v>295</v>
      </c>
    </row>
    <row r="15" spans="2:8" x14ac:dyDescent="0.2">
      <c r="B15" s="1" t="s">
        <v>14</v>
      </c>
    </row>
    <row r="16" spans="2:8" ht="15" x14ac:dyDescent="0.25">
      <c r="B16" s="350"/>
      <c r="C16" s="81"/>
      <c r="D16" s="48"/>
      <c r="E16" s="48"/>
      <c r="F16" s="48"/>
      <c r="G16" s="49"/>
      <c r="H16" s="49"/>
    </row>
    <row r="17" spans="2:8" ht="15.75" x14ac:dyDescent="0.2">
      <c r="B17" s="60"/>
      <c r="C17" s="60"/>
      <c r="D17" s="60"/>
      <c r="E17" s="60"/>
      <c r="F17" s="60"/>
      <c r="G17" s="49"/>
      <c r="H17" s="49"/>
    </row>
    <row r="18" spans="2:8" ht="14.25" customHeight="1" x14ac:dyDescent="0.2">
      <c r="B18" s="232"/>
      <c r="C18" s="160"/>
      <c r="D18" s="160" t="s">
        <v>15</v>
      </c>
      <c r="E18" s="160"/>
      <c r="F18" s="349"/>
      <c r="G18" s="49"/>
      <c r="H18" s="49"/>
    </row>
    <row r="19" spans="2:8" ht="14.25" customHeight="1" x14ac:dyDescent="0.2">
      <c r="B19" s="232"/>
      <c r="C19" s="114"/>
      <c r="D19" s="114"/>
      <c r="E19" s="114"/>
      <c r="F19" s="349"/>
      <c r="G19" s="49"/>
      <c r="H19" s="115"/>
    </row>
    <row r="20" spans="2:8" ht="15" x14ac:dyDescent="0.2">
      <c r="B20" s="249"/>
      <c r="C20" s="79"/>
      <c r="D20" s="79"/>
      <c r="E20" s="79"/>
      <c r="F20" s="249"/>
      <c r="G20" s="49"/>
      <c r="H20" s="49"/>
    </row>
    <row r="21" spans="2:8" ht="15" x14ac:dyDescent="0.2">
      <c r="B21" s="249"/>
      <c r="C21" s="79"/>
      <c r="D21" s="79"/>
      <c r="E21" s="79"/>
      <c r="F21" s="249"/>
      <c r="G21" s="49"/>
      <c r="H21" s="49"/>
    </row>
    <row r="22" spans="2:8" ht="15" x14ac:dyDescent="0.2">
      <c r="B22" s="249"/>
      <c r="C22" s="79"/>
      <c r="D22" s="79"/>
      <c r="E22" s="79"/>
      <c r="F22" s="249"/>
      <c r="G22" s="49"/>
      <c r="H22" s="49"/>
    </row>
    <row r="23" spans="2:8" ht="15" x14ac:dyDescent="0.2">
      <c r="B23" s="249"/>
      <c r="C23" s="79"/>
      <c r="D23" s="79"/>
      <c r="E23" s="79"/>
      <c r="F23" s="249"/>
      <c r="G23" s="49"/>
      <c r="H23" s="49"/>
    </row>
    <row r="24" spans="2:8" ht="15" x14ac:dyDescent="0.2">
      <c r="B24" s="249"/>
      <c r="C24" s="250"/>
      <c r="D24" s="250"/>
      <c r="E24" s="250"/>
      <c r="F24" s="249"/>
      <c r="G24" s="49"/>
      <c r="H24" s="49"/>
    </row>
    <row r="25" spans="2:8" x14ac:dyDescent="0.2">
      <c r="B25" s="49"/>
      <c r="C25" s="49"/>
      <c r="D25" s="49"/>
      <c r="E25" s="49"/>
      <c r="F25" s="49"/>
      <c r="G25" s="49"/>
      <c r="H25" s="49"/>
    </row>
  </sheetData>
  <mergeCells count="7">
    <mergeCell ref="B2:F2"/>
    <mergeCell ref="B4:F4"/>
    <mergeCell ref="B6:F6"/>
    <mergeCell ref="B7:B8"/>
    <mergeCell ref="C7:E7"/>
    <mergeCell ref="F7:F8"/>
    <mergeCell ref="B3:F3"/>
  </mergeCells>
  <pageMargins left="0.7" right="0.7" top="0.75" bottom="0.75" header="0.3" footer="0.3"/>
  <pageSetup paperSize="9"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19"/>
  <sheetViews>
    <sheetView showGridLines="0" workbookViewId="0">
      <selection activeCell="K10" sqref="K10"/>
    </sheetView>
  </sheetViews>
  <sheetFormatPr defaultRowHeight="15" x14ac:dyDescent="0.25"/>
  <cols>
    <col min="2" max="2" width="24.140625" customWidth="1"/>
  </cols>
  <sheetData>
    <row r="3" spans="2:14" x14ac:dyDescent="0.25">
      <c r="B3" s="700" t="s">
        <v>735</v>
      </c>
      <c r="C3" s="700"/>
      <c r="D3" s="700"/>
      <c r="E3" s="700"/>
      <c r="F3" s="700"/>
      <c r="G3" s="700"/>
      <c r="H3" s="700"/>
    </row>
    <row r="4" spans="2:14" ht="19.899999999999999" customHeight="1" x14ac:dyDescent="0.25">
      <c r="B4" s="710" t="s">
        <v>502</v>
      </c>
      <c r="C4" s="710"/>
      <c r="D4" s="710"/>
      <c r="E4" s="710"/>
      <c r="F4" s="710"/>
      <c r="G4" s="710"/>
      <c r="H4" s="710"/>
    </row>
    <row r="5" spans="2:14" ht="36" customHeight="1" x14ac:dyDescent="0.25">
      <c r="B5" s="662" t="s">
        <v>506</v>
      </c>
      <c r="C5" s="662"/>
      <c r="D5" s="662"/>
      <c r="E5" s="662"/>
      <c r="F5" s="662"/>
      <c r="G5" s="662"/>
      <c r="H5" s="662"/>
    </row>
    <row r="6" spans="2:14" ht="10.5" customHeight="1" x14ac:dyDescent="0.25">
      <c r="B6" s="130"/>
      <c r="C6" s="130"/>
      <c r="D6" s="130"/>
      <c r="E6" s="130"/>
      <c r="F6" s="130"/>
    </row>
    <row r="7" spans="2:14" ht="30" customHeight="1" x14ac:dyDescent="0.25">
      <c r="B7" s="706" t="s">
        <v>480</v>
      </c>
      <c r="C7" s="707"/>
      <c r="D7" s="707"/>
      <c r="E7" s="707"/>
      <c r="F7" s="707"/>
      <c r="G7" s="707"/>
      <c r="H7" s="708"/>
    </row>
    <row r="8" spans="2:14" ht="30" customHeight="1" thickBot="1" x14ac:dyDescent="0.3">
      <c r="B8" s="314" t="s">
        <v>37</v>
      </c>
      <c r="C8" s="315">
        <v>2015</v>
      </c>
      <c r="D8" s="316">
        <v>2016</v>
      </c>
      <c r="E8" s="316">
        <v>2017</v>
      </c>
      <c r="F8" s="317">
        <v>2018</v>
      </c>
      <c r="G8" s="318">
        <v>2019</v>
      </c>
      <c r="H8" s="318">
        <v>2020</v>
      </c>
    </row>
    <row r="9" spans="2:14" ht="30" customHeight="1" x14ac:dyDescent="0.25">
      <c r="B9" s="296" t="s">
        <v>5</v>
      </c>
      <c r="C9" s="443">
        <v>0</v>
      </c>
      <c r="D9" s="319">
        <v>7</v>
      </c>
      <c r="E9" s="319">
        <v>4</v>
      </c>
      <c r="F9" s="311">
        <v>0</v>
      </c>
      <c r="G9" s="311">
        <v>6</v>
      </c>
      <c r="H9" s="311">
        <v>2</v>
      </c>
    </row>
    <row r="10" spans="2:14" ht="30" customHeight="1" x14ac:dyDescent="0.25">
      <c r="B10" s="297" t="s">
        <v>2</v>
      </c>
      <c r="C10" s="444">
        <v>0</v>
      </c>
      <c r="D10" s="305">
        <v>5</v>
      </c>
      <c r="E10" s="305">
        <v>10</v>
      </c>
      <c r="F10" s="253">
        <v>1</v>
      </c>
      <c r="G10" s="253">
        <v>15</v>
      </c>
      <c r="H10" s="253">
        <v>17</v>
      </c>
    </row>
    <row r="11" spans="2:14" ht="30" customHeight="1" x14ac:dyDescent="0.25">
      <c r="B11" s="326" t="s">
        <v>3</v>
      </c>
      <c r="C11" s="620">
        <v>0</v>
      </c>
      <c r="D11" s="328">
        <v>4</v>
      </c>
      <c r="E11" s="328">
        <v>3</v>
      </c>
      <c r="F11" s="327">
        <v>4</v>
      </c>
      <c r="G11" s="327">
        <v>6</v>
      </c>
      <c r="H11" s="327">
        <v>2</v>
      </c>
      <c r="N11" t="s">
        <v>15</v>
      </c>
    </row>
    <row r="12" spans="2:14" ht="21.75" customHeight="1" x14ac:dyDescent="0.25">
      <c r="B12" s="329" t="s">
        <v>36</v>
      </c>
      <c r="C12" s="621"/>
      <c r="D12" s="331"/>
      <c r="E12" s="331"/>
      <c r="F12" s="332"/>
      <c r="G12" s="618"/>
      <c r="H12" s="618"/>
    </row>
    <row r="13" spans="2:14" ht="30" customHeight="1" x14ac:dyDescent="0.25">
      <c r="B13" s="296" t="s">
        <v>0</v>
      </c>
      <c r="C13" s="443">
        <v>0</v>
      </c>
      <c r="D13" s="311">
        <v>2</v>
      </c>
      <c r="E13" s="311">
        <v>2</v>
      </c>
      <c r="F13" s="311">
        <v>0</v>
      </c>
      <c r="G13" s="311">
        <v>14</v>
      </c>
      <c r="H13" s="311">
        <v>4</v>
      </c>
    </row>
    <row r="14" spans="2:14" ht="30" customHeight="1" x14ac:dyDescent="0.25">
      <c r="B14" s="297" t="s">
        <v>52</v>
      </c>
      <c r="C14" s="444">
        <v>0</v>
      </c>
      <c r="D14" s="253">
        <v>0</v>
      </c>
      <c r="E14" s="253">
        <v>5</v>
      </c>
      <c r="F14" s="253">
        <v>0</v>
      </c>
      <c r="G14" s="253">
        <v>1</v>
      </c>
      <c r="H14" s="253">
        <v>5</v>
      </c>
    </row>
    <row r="15" spans="2:14" ht="30" customHeight="1" thickBot="1" x14ac:dyDescent="0.3">
      <c r="B15" s="320" t="s">
        <v>53</v>
      </c>
      <c r="C15" s="446">
        <v>0</v>
      </c>
      <c r="D15" s="321">
        <v>14</v>
      </c>
      <c r="E15" s="321">
        <v>10</v>
      </c>
      <c r="F15" s="321">
        <v>5</v>
      </c>
      <c r="G15" s="321">
        <v>12</v>
      </c>
      <c r="H15" s="321">
        <v>12</v>
      </c>
    </row>
    <row r="16" spans="2:14" ht="30" customHeight="1" thickBot="1" x14ac:dyDescent="0.3">
      <c r="B16" s="334" t="s">
        <v>1</v>
      </c>
      <c r="C16" s="619">
        <v>0</v>
      </c>
      <c r="D16" s="335">
        <f t="shared" ref="D16:F16" si="0">SUM(D13:D15)</f>
        <v>16</v>
      </c>
      <c r="E16" s="335">
        <f t="shared" si="0"/>
        <v>17</v>
      </c>
      <c r="F16" s="335">
        <f t="shared" si="0"/>
        <v>5</v>
      </c>
      <c r="G16" s="619">
        <f>SUM(G13:G15)</f>
        <v>27</v>
      </c>
      <c r="H16" s="335">
        <f>SUM(H13:H15)</f>
        <v>21</v>
      </c>
    </row>
    <row r="17" spans="2:8" ht="30" customHeight="1" thickTop="1" x14ac:dyDescent="0.25">
      <c r="B17" s="311" t="s">
        <v>350</v>
      </c>
      <c r="C17" s="322">
        <v>138</v>
      </c>
      <c r="D17" s="323">
        <v>146</v>
      </c>
      <c r="E17" s="323">
        <v>208</v>
      </c>
      <c r="F17" s="323">
        <v>220</v>
      </c>
      <c r="G17" s="325">
        <v>240</v>
      </c>
      <c r="H17" s="325">
        <v>169</v>
      </c>
    </row>
    <row r="18" spans="2:8" ht="30" customHeight="1" x14ac:dyDescent="0.25">
      <c r="B18" s="18" t="s">
        <v>18</v>
      </c>
      <c r="C18" s="149">
        <f t="shared" ref="C18:H18" si="1">C16/C17</f>
        <v>0</v>
      </c>
      <c r="D18" s="149">
        <f t="shared" si="1"/>
        <v>0.1095890410958904</v>
      </c>
      <c r="E18" s="149">
        <f t="shared" si="1"/>
        <v>8.1730769230769232E-2</v>
      </c>
      <c r="F18" s="149">
        <f t="shared" si="1"/>
        <v>2.2727272727272728E-2</v>
      </c>
      <c r="G18" s="19">
        <f t="shared" si="1"/>
        <v>0.1125</v>
      </c>
      <c r="H18" s="19">
        <f t="shared" si="1"/>
        <v>0.1242603550295858</v>
      </c>
    </row>
    <row r="19" spans="2:8" ht="15.75" customHeight="1" x14ac:dyDescent="0.25">
      <c r="B19" s="131" t="s">
        <v>51</v>
      </c>
    </row>
  </sheetData>
  <mergeCells count="4">
    <mergeCell ref="B3:H3"/>
    <mergeCell ref="B5:H5"/>
    <mergeCell ref="B7:H7"/>
    <mergeCell ref="B4:H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52"/>
  <sheetViews>
    <sheetView workbookViewId="0">
      <selection activeCell="E11" sqref="E11"/>
    </sheetView>
  </sheetViews>
  <sheetFormatPr defaultRowHeight="15" x14ac:dyDescent="0.25"/>
  <cols>
    <col min="1" max="1" width="2.5703125" customWidth="1"/>
    <col min="2" max="2" width="86.28515625" customWidth="1"/>
    <col min="3" max="3" width="2.85546875" customWidth="1"/>
  </cols>
  <sheetData>
    <row r="1" spans="2:2" ht="27.75" customHeight="1" x14ac:dyDescent="0.25"/>
    <row r="4" spans="2:2" ht="15.75" x14ac:dyDescent="0.25">
      <c r="B4" s="647" t="s">
        <v>793</v>
      </c>
    </row>
    <row r="5" spans="2:2" ht="18.75" x14ac:dyDescent="0.25">
      <c r="B5" s="648"/>
    </row>
    <row r="6" spans="2:2" x14ac:dyDescent="0.25">
      <c r="B6" s="649" t="s">
        <v>751</v>
      </c>
    </row>
    <row r="7" spans="2:2" x14ac:dyDescent="0.25">
      <c r="B7" s="650" t="s">
        <v>752</v>
      </c>
    </row>
    <row r="8" spans="2:2" x14ac:dyDescent="0.25">
      <c r="B8" s="651" t="s">
        <v>753</v>
      </c>
    </row>
    <row r="9" spans="2:2" x14ac:dyDescent="0.25">
      <c r="B9" s="651" t="s">
        <v>754</v>
      </c>
    </row>
    <row r="10" spans="2:2" x14ac:dyDescent="0.25">
      <c r="B10" s="652" t="s">
        <v>755</v>
      </c>
    </row>
    <row r="11" spans="2:2" x14ac:dyDescent="0.25">
      <c r="B11" s="652" t="s">
        <v>756</v>
      </c>
    </row>
    <row r="12" spans="2:2" x14ac:dyDescent="0.25">
      <c r="B12" s="652" t="s">
        <v>757</v>
      </c>
    </row>
    <row r="13" spans="2:2" x14ac:dyDescent="0.25">
      <c r="B13" s="652" t="s">
        <v>758</v>
      </c>
    </row>
    <row r="14" spans="2:2" x14ac:dyDescent="0.25">
      <c r="B14" s="651" t="s">
        <v>759</v>
      </c>
    </row>
    <row r="15" spans="2:2" x14ac:dyDescent="0.25">
      <c r="B15" s="652" t="s">
        <v>760</v>
      </c>
    </row>
    <row r="16" spans="2:2" x14ac:dyDescent="0.25">
      <c r="B16" s="653" t="s">
        <v>761</v>
      </c>
    </row>
    <row r="17" spans="2:2" x14ac:dyDescent="0.25">
      <c r="B17" s="654" t="s">
        <v>762</v>
      </c>
    </row>
    <row r="18" spans="2:2" x14ac:dyDescent="0.25">
      <c r="B18" s="655" t="s">
        <v>763</v>
      </c>
    </row>
    <row r="19" spans="2:2" x14ac:dyDescent="0.25">
      <c r="B19" s="651" t="s">
        <v>764</v>
      </c>
    </row>
    <row r="20" spans="2:2" x14ac:dyDescent="0.25">
      <c r="B20" s="652" t="s">
        <v>765</v>
      </c>
    </row>
    <row r="21" spans="2:2" x14ac:dyDescent="0.25">
      <c r="B21" s="652" t="s">
        <v>766</v>
      </c>
    </row>
    <row r="22" spans="2:2" x14ac:dyDescent="0.25">
      <c r="B22" s="652" t="s">
        <v>767</v>
      </c>
    </row>
    <row r="23" spans="2:2" x14ac:dyDescent="0.25">
      <c r="B23" s="652" t="s">
        <v>768</v>
      </c>
    </row>
    <row r="24" spans="2:2" x14ac:dyDescent="0.25">
      <c r="B24" s="656"/>
    </row>
    <row r="26" spans="2:2" x14ac:dyDescent="0.25">
      <c r="B26" s="649" t="s">
        <v>769</v>
      </c>
    </row>
    <row r="27" spans="2:2" x14ac:dyDescent="0.25">
      <c r="B27" s="657" t="s">
        <v>770</v>
      </c>
    </row>
    <row r="28" spans="2:2" x14ac:dyDescent="0.25">
      <c r="B28" s="657" t="s">
        <v>771</v>
      </c>
    </row>
    <row r="29" spans="2:2" x14ac:dyDescent="0.25">
      <c r="B29" s="657" t="s">
        <v>772</v>
      </c>
    </row>
    <row r="30" spans="2:2" x14ac:dyDescent="0.25">
      <c r="B30" s="657" t="s">
        <v>773</v>
      </c>
    </row>
    <row r="31" spans="2:2" x14ac:dyDescent="0.25">
      <c r="B31" s="657" t="s">
        <v>774</v>
      </c>
    </row>
    <row r="32" spans="2:2" x14ac:dyDescent="0.25">
      <c r="B32" s="649"/>
    </row>
    <row r="33" spans="2:2" x14ac:dyDescent="0.25">
      <c r="B33" s="649" t="s">
        <v>775</v>
      </c>
    </row>
    <row r="34" spans="2:2" x14ac:dyDescent="0.25">
      <c r="B34" s="652" t="s">
        <v>776</v>
      </c>
    </row>
    <row r="35" spans="2:2" x14ac:dyDescent="0.25">
      <c r="B35" s="652" t="s">
        <v>777</v>
      </c>
    </row>
    <row r="36" spans="2:2" x14ac:dyDescent="0.25">
      <c r="B36" s="658" t="s">
        <v>778</v>
      </c>
    </row>
    <row r="37" spans="2:2" x14ac:dyDescent="0.25">
      <c r="B37" s="652" t="s">
        <v>779</v>
      </c>
    </row>
    <row r="38" spans="2:2" x14ac:dyDescent="0.25">
      <c r="B38" s="652" t="s">
        <v>780</v>
      </c>
    </row>
    <row r="39" spans="2:2" x14ac:dyDescent="0.25">
      <c r="B39" s="652" t="s">
        <v>781</v>
      </c>
    </row>
    <row r="40" spans="2:2" x14ac:dyDescent="0.25">
      <c r="B40" s="658" t="s">
        <v>782</v>
      </c>
    </row>
    <row r="41" spans="2:2" x14ac:dyDescent="0.25">
      <c r="B41" s="657" t="s">
        <v>783</v>
      </c>
    </row>
    <row r="42" spans="2:2" x14ac:dyDescent="0.25">
      <c r="B42" s="657" t="s">
        <v>784</v>
      </c>
    </row>
    <row r="43" spans="2:2" x14ac:dyDescent="0.25">
      <c r="B43" s="657" t="s">
        <v>785</v>
      </c>
    </row>
    <row r="44" spans="2:2" x14ac:dyDescent="0.25">
      <c r="B44" s="649"/>
    </row>
    <row r="45" spans="2:2" x14ac:dyDescent="0.25">
      <c r="B45" s="649" t="s">
        <v>786</v>
      </c>
    </row>
    <row r="46" spans="2:2" x14ac:dyDescent="0.25">
      <c r="B46" s="658" t="s">
        <v>787</v>
      </c>
    </row>
    <row r="47" spans="2:2" x14ac:dyDescent="0.25">
      <c r="B47" s="657" t="s">
        <v>788</v>
      </c>
    </row>
    <row r="48" spans="2:2" x14ac:dyDescent="0.25">
      <c r="B48" s="657" t="s">
        <v>789</v>
      </c>
    </row>
    <row r="49" spans="2:2" x14ac:dyDescent="0.25">
      <c r="B49" s="657" t="s">
        <v>790</v>
      </c>
    </row>
    <row r="50" spans="2:2" x14ac:dyDescent="0.25">
      <c r="B50" s="657" t="s">
        <v>791</v>
      </c>
    </row>
    <row r="51" spans="2:2" x14ac:dyDescent="0.25">
      <c r="B51" s="657" t="s">
        <v>792</v>
      </c>
    </row>
    <row r="52" spans="2:2" x14ac:dyDescent="0.25">
      <c r="B52" s="659"/>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6"/>
  <sheetViews>
    <sheetView showGridLines="0" workbookViewId="0">
      <selection activeCell="H9" sqref="H9"/>
    </sheetView>
  </sheetViews>
  <sheetFormatPr defaultColWidth="9.140625" defaultRowHeight="14.25" x14ac:dyDescent="0.2"/>
  <cols>
    <col min="1" max="1" width="10.5703125" style="24" customWidth="1"/>
    <col min="2" max="2" width="9.85546875" style="24" customWidth="1"/>
    <col min="3" max="3" width="15" style="24" customWidth="1"/>
    <col min="4" max="4" width="14.7109375" style="24" customWidth="1"/>
    <col min="5" max="5" width="15.28515625" style="24" customWidth="1"/>
    <col min="6" max="6" width="14.42578125" style="24" customWidth="1"/>
    <col min="7" max="9" width="9.140625" style="24"/>
    <col min="10" max="10" width="7.5703125" style="24" customWidth="1"/>
    <col min="11" max="15" width="9.140625" style="24"/>
    <col min="16" max="16" width="11.140625" style="24" customWidth="1"/>
    <col min="17" max="16384" width="9.140625" style="24"/>
  </cols>
  <sheetData>
    <row r="2" spans="2:20" ht="24" customHeight="1" x14ac:dyDescent="0.2">
      <c r="B2" s="700" t="s">
        <v>735</v>
      </c>
      <c r="C2" s="700"/>
      <c r="D2" s="700"/>
      <c r="E2" s="700"/>
      <c r="F2" s="700"/>
      <c r="G2" s="66"/>
      <c r="I2" s="148"/>
      <c r="J2" s="148"/>
      <c r="K2" s="148"/>
      <c r="L2" s="148"/>
      <c r="M2" s="148"/>
      <c r="N2" s="148"/>
      <c r="O2" s="148"/>
      <c r="P2" s="148"/>
      <c r="Q2" s="148"/>
      <c r="R2" s="148"/>
    </row>
    <row r="3" spans="2:20" ht="16.899999999999999" customHeight="1" x14ac:dyDescent="0.2">
      <c r="B3" s="700" t="s">
        <v>502</v>
      </c>
      <c r="C3" s="700"/>
      <c r="D3" s="700"/>
      <c r="E3" s="700"/>
      <c r="F3" s="700"/>
      <c r="G3" s="66"/>
      <c r="I3" s="148"/>
      <c r="J3" s="148"/>
      <c r="K3" s="148"/>
      <c r="L3" s="148"/>
      <c r="M3" s="148"/>
      <c r="N3" s="148"/>
      <c r="O3" s="148"/>
      <c r="P3" s="148"/>
      <c r="Q3" s="148"/>
      <c r="R3" s="148"/>
    </row>
    <row r="4" spans="2:20" ht="34.5" customHeight="1" x14ac:dyDescent="0.25">
      <c r="B4" s="729" t="s">
        <v>507</v>
      </c>
      <c r="C4" s="729"/>
      <c r="D4" s="729"/>
      <c r="E4" s="729"/>
      <c r="F4" s="729"/>
      <c r="I4" s="148"/>
      <c r="J4" s="148"/>
      <c r="K4" s="148"/>
      <c r="L4" s="148"/>
      <c r="M4" s="148"/>
      <c r="N4" s="148"/>
      <c r="O4" s="148"/>
      <c r="P4" s="148"/>
      <c r="Q4" s="148"/>
      <c r="R4" s="148"/>
    </row>
    <row r="5" spans="2:20" ht="8.25" customHeight="1" x14ac:dyDescent="0.25">
      <c r="B5" s="75"/>
      <c r="C5" s="75"/>
      <c r="D5" s="1"/>
      <c r="E5" s="1"/>
      <c r="F5" s="1"/>
      <c r="I5" s="148"/>
      <c r="J5" s="148"/>
      <c r="K5" s="148"/>
      <c r="L5" s="148"/>
      <c r="M5" s="148"/>
      <c r="N5" s="148"/>
      <c r="O5" s="148"/>
      <c r="P5" s="148"/>
      <c r="Q5" s="148"/>
      <c r="R5" s="148"/>
    </row>
    <row r="6" spans="2:20" ht="30" customHeight="1" x14ac:dyDescent="0.2">
      <c r="B6" s="726" t="s">
        <v>338</v>
      </c>
      <c r="C6" s="727"/>
      <c r="D6" s="727"/>
      <c r="E6" s="727"/>
      <c r="F6" s="728"/>
      <c r="G6" s="24" t="s">
        <v>15</v>
      </c>
      <c r="I6" s="148"/>
      <c r="J6" s="148"/>
      <c r="K6" s="148"/>
      <c r="L6" s="148"/>
      <c r="M6" s="148"/>
      <c r="N6" s="148"/>
      <c r="O6" s="148"/>
      <c r="P6" s="148"/>
      <c r="Q6" s="148"/>
      <c r="R6" s="148"/>
    </row>
    <row r="7" spans="2:20" ht="30" customHeight="1" x14ac:dyDescent="0.2">
      <c r="B7" s="730" t="s">
        <v>7</v>
      </c>
      <c r="C7" s="737" t="s">
        <v>225</v>
      </c>
      <c r="D7" s="738"/>
      <c r="E7" s="739"/>
      <c r="F7" s="735" t="s">
        <v>66</v>
      </c>
      <c r="I7" s="148"/>
      <c r="J7" s="148"/>
      <c r="K7" s="148"/>
      <c r="L7" s="148"/>
      <c r="M7" s="148"/>
      <c r="N7" s="148"/>
      <c r="O7" s="148"/>
      <c r="P7" s="148"/>
      <c r="Q7" s="148"/>
      <c r="R7" s="148"/>
    </row>
    <row r="8" spans="2:20" ht="30" customHeight="1" thickBot="1" x14ac:dyDescent="0.25">
      <c r="B8" s="731"/>
      <c r="C8" s="337" t="s">
        <v>58</v>
      </c>
      <c r="D8" s="338" t="s">
        <v>59</v>
      </c>
      <c r="E8" s="339" t="s">
        <v>60</v>
      </c>
      <c r="F8" s="736"/>
      <c r="I8" s="148"/>
      <c r="J8" s="148"/>
      <c r="K8" s="148"/>
      <c r="L8" s="148"/>
      <c r="M8" s="148"/>
      <c r="N8" s="148"/>
      <c r="O8" s="148"/>
      <c r="P8" s="148"/>
      <c r="Q8" s="148"/>
      <c r="R8" s="148"/>
    </row>
    <row r="9" spans="2:20" ht="30" customHeight="1" thickTop="1" x14ac:dyDescent="0.2">
      <c r="B9" s="340">
        <v>2015</v>
      </c>
      <c r="C9" s="341" t="s">
        <v>20</v>
      </c>
      <c r="D9" s="342" t="s">
        <v>20</v>
      </c>
      <c r="E9" s="343" t="s">
        <v>20</v>
      </c>
      <c r="F9" s="344" t="s">
        <v>194</v>
      </c>
      <c r="I9" s="148"/>
      <c r="J9" s="148"/>
      <c r="K9" s="148"/>
      <c r="L9" s="148"/>
      <c r="M9" s="148"/>
      <c r="N9" s="148"/>
      <c r="O9" s="148"/>
      <c r="P9" s="148"/>
      <c r="Q9" s="148"/>
      <c r="R9" s="148"/>
      <c r="T9" s="24" t="s">
        <v>15</v>
      </c>
    </row>
    <row r="10" spans="2:20" ht="30" customHeight="1" x14ac:dyDescent="0.2">
      <c r="B10" s="345">
        <v>2016</v>
      </c>
      <c r="C10" s="341" t="s">
        <v>20</v>
      </c>
      <c r="D10" s="342" t="s">
        <v>20</v>
      </c>
      <c r="E10" s="343" t="s">
        <v>20</v>
      </c>
      <c r="F10" s="346" t="s">
        <v>195</v>
      </c>
      <c r="I10" s="148"/>
      <c r="J10" s="148"/>
      <c r="K10" s="148"/>
      <c r="L10" s="148"/>
      <c r="M10" s="148"/>
      <c r="N10" s="148"/>
      <c r="O10" s="148"/>
      <c r="P10" s="148"/>
      <c r="Q10" s="148"/>
      <c r="R10" s="148"/>
      <c r="S10" s="24" t="s">
        <v>15</v>
      </c>
    </row>
    <row r="11" spans="2:20" ht="30" customHeight="1" x14ac:dyDescent="0.2">
      <c r="B11" s="345">
        <v>2017</v>
      </c>
      <c r="C11" s="341">
        <v>2</v>
      </c>
      <c r="D11" s="342">
        <v>3</v>
      </c>
      <c r="E11" s="343">
        <v>0</v>
      </c>
      <c r="F11" s="346" t="s">
        <v>63</v>
      </c>
      <c r="I11" s="148"/>
      <c r="J11" s="148"/>
      <c r="K11" s="148"/>
      <c r="L11" s="148"/>
      <c r="M11" s="148"/>
      <c r="N11" s="148"/>
      <c r="O11" s="148"/>
      <c r="P11" s="148"/>
      <c r="Q11" s="148"/>
      <c r="R11" s="148"/>
    </row>
    <row r="12" spans="2:20" ht="30" customHeight="1" x14ac:dyDescent="0.2">
      <c r="B12" s="345">
        <v>2018</v>
      </c>
      <c r="C12" s="341">
        <v>2</v>
      </c>
      <c r="D12" s="342">
        <v>0</v>
      </c>
      <c r="E12" s="343">
        <v>3</v>
      </c>
      <c r="F12" s="346" t="s">
        <v>228</v>
      </c>
      <c r="I12" s="148"/>
      <c r="J12" s="148"/>
      <c r="K12" s="148"/>
      <c r="L12" s="148"/>
      <c r="M12" s="148"/>
      <c r="N12" s="148"/>
      <c r="O12" s="148"/>
      <c r="P12" s="148"/>
      <c r="Q12" s="148"/>
      <c r="R12" s="148"/>
    </row>
    <row r="13" spans="2:20" ht="30" customHeight="1" x14ac:dyDescent="0.2">
      <c r="B13" s="345">
        <v>2019</v>
      </c>
      <c r="C13" s="347">
        <v>7</v>
      </c>
      <c r="D13" s="18">
        <v>5</v>
      </c>
      <c r="E13" s="348">
        <v>15</v>
      </c>
      <c r="F13" s="346" t="s">
        <v>35</v>
      </c>
      <c r="I13" s="148"/>
      <c r="J13" s="148"/>
      <c r="K13" s="148"/>
      <c r="L13" s="148"/>
      <c r="M13" s="148"/>
      <c r="N13" s="148"/>
      <c r="O13" s="148"/>
      <c r="P13" s="148"/>
      <c r="Q13" s="148"/>
      <c r="R13" s="148"/>
      <c r="T13" s="24" t="s">
        <v>15</v>
      </c>
    </row>
    <row r="14" spans="2:20" ht="29.25" customHeight="1" x14ac:dyDescent="0.2">
      <c r="B14" s="345">
        <v>2020</v>
      </c>
      <c r="C14" s="347">
        <v>2</v>
      </c>
      <c r="D14" s="18">
        <v>15</v>
      </c>
      <c r="E14" s="348">
        <v>4</v>
      </c>
      <c r="F14" s="346" t="s">
        <v>303</v>
      </c>
      <c r="I14" s="148"/>
      <c r="J14" s="148"/>
      <c r="K14" s="148"/>
      <c r="L14" s="148"/>
      <c r="M14" s="148"/>
      <c r="N14" s="148"/>
      <c r="O14" s="148"/>
      <c r="P14" s="148"/>
      <c r="Q14" s="148"/>
      <c r="R14" s="148"/>
    </row>
    <row r="15" spans="2:20" x14ac:dyDescent="0.2">
      <c r="B15" s="1" t="s">
        <v>14</v>
      </c>
    </row>
    <row r="16" spans="2:20" ht="16.5" customHeight="1" x14ac:dyDescent="0.2">
      <c r="B16" s="350" t="s">
        <v>339</v>
      </c>
      <c r="C16" s="60"/>
      <c r="D16" s="60"/>
      <c r="E16" s="60"/>
      <c r="F16" s="60"/>
      <c r="G16" s="49"/>
      <c r="H16" s="49"/>
    </row>
    <row r="17" spans="1:14" ht="15" x14ac:dyDescent="0.25">
      <c r="B17" s="81"/>
      <c r="C17" s="81"/>
      <c r="D17" s="48"/>
      <c r="E17" s="48"/>
      <c r="F17" s="48"/>
      <c r="G17" s="49"/>
      <c r="H17" s="49"/>
      <c r="N17" s="24" t="s">
        <v>15</v>
      </c>
    </row>
    <row r="18" spans="1:14" ht="15.75" x14ac:dyDescent="0.2">
      <c r="B18" s="60"/>
      <c r="C18" s="60"/>
      <c r="D18" s="60"/>
      <c r="E18" s="60"/>
      <c r="F18" s="60"/>
      <c r="G18" s="49"/>
      <c r="H18" s="49"/>
    </row>
    <row r="19" spans="1:14" ht="14.25" customHeight="1" x14ac:dyDescent="0.2">
      <c r="B19" s="232"/>
      <c r="C19" s="160"/>
      <c r="D19" s="160"/>
      <c r="E19" s="160"/>
      <c r="F19" s="349"/>
      <c r="G19" s="49"/>
      <c r="H19" s="49"/>
    </row>
    <row r="20" spans="1:14" ht="14.25" customHeight="1" x14ac:dyDescent="0.2">
      <c r="B20" s="232"/>
      <c r="C20" s="114"/>
      <c r="D20" s="114"/>
      <c r="E20" s="114"/>
      <c r="F20" s="349"/>
      <c r="G20" s="49"/>
      <c r="H20" s="115"/>
    </row>
    <row r="21" spans="1:14" ht="15" x14ac:dyDescent="0.2">
      <c r="B21" s="249"/>
      <c r="C21" s="79"/>
      <c r="D21" s="79"/>
      <c r="E21" s="245"/>
      <c r="F21" s="249"/>
      <c r="G21" s="49"/>
      <c r="H21" s="49"/>
    </row>
    <row r="22" spans="1:14" ht="15" x14ac:dyDescent="0.2">
      <c r="B22" s="249"/>
      <c r="C22" s="79"/>
      <c r="D22" s="79"/>
      <c r="E22" s="79"/>
      <c r="F22" s="249"/>
      <c r="G22" s="49"/>
      <c r="H22" s="49"/>
    </row>
    <row r="23" spans="1:14" ht="15" x14ac:dyDescent="0.2">
      <c r="B23" s="123"/>
      <c r="C23" s="79"/>
      <c r="D23" s="79"/>
      <c r="E23" s="79"/>
      <c r="F23" s="123"/>
      <c r="G23" s="49"/>
      <c r="H23" s="49"/>
    </row>
    <row r="24" spans="1:14" ht="15" x14ac:dyDescent="0.2">
      <c r="A24" s="24" t="s">
        <v>304</v>
      </c>
      <c r="B24" s="123"/>
      <c r="C24" s="79"/>
      <c r="D24" s="79"/>
      <c r="E24" s="79"/>
      <c r="F24" s="123"/>
      <c r="G24" s="49"/>
      <c r="H24" s="49"/>
    </row>
    <row r="25" spans="1:14" ht="15" x14ac:dyDescent="0.2">
      <c r="B25" s="123"/>
      <c r="C25" s="124"/>
      <c r="D25" s="124"/>
      <c r="E25" s="124"/>
      <c r="F25" s="123"/>
      <c r="G25" s="49"/>
      <c r="H25" s="49"/>
    </row>
    <row r="26" spans="1:14" x14ac:dyDescent="0.2">
      <c r="B26" s="49"/>
      <c r="C26" s="49"/>
      <c r="D26" s="49"/>
      <c r="E26" s="49"/>
      <c r="F26" s="49"/>
      <c r="G26" s="49"/>
      <c r="H26" s="49"/>
    </row>
  </sheetData>
  <mergeCells count="7">
    <mergeCell ref="B2:F2"/>
    <mergeCell ref="B4:F4"/>
    <mergeCell ref="B6:F6"/>
    <mergeCell ref="B7:B8"/>
    <mergeCell ref="C7:E7"/>
    <mergeCell ref="F7:F8"/>
    <mergeCell ref="B3:F3"/>
  </mergeCells>
  <pageMargins left="0.7" right="0.7" top="0.75" bottom="0.75" header="0.3" footer="0.3"/>
  <pageSetup paperSize="9"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37"/>
  <sheetViews>
    <sheetView showGridLines="0" workbookViewId="0">
      <selection activeCell="M9" sqref="M9"/>
    </sheetView>
  </sheetViews>
  <sheetFormatPr defaultRowHeight="15" x14ac:dyDescent="0.25"/>
  <cols>
    <col min="1" max="1" width="4.7109375" customWidth="1"/>
    <col min="2" max="2" width="32.140625" customWidth="1"/>
    <col min="8" max="8" width="8.5703125" customWidth="1"/>
    <col min="9" max="18" width="5.85546875" customWidth="1"/>
    <col min="19" max="19" width="13" customWidth="1"/>
    <col min="20" max="20" width="3.85546875" customWidth="1"/>
    <col min="21" max="21" width="6.85546875" customWidth="1"/>
  </cols>
  <sheetData>
    <row r="2" spans="2:21" ht="18" customHeight="1" x14ac:dyDescent="0.25">
      <c r="B2" s="700" t="s">
        <v>508</v>
      </c>
      <c r="C2" s="700"/>
      <c r="D2" s="700"/>
      <c r="E2" s="700"/>
      <c r="F2" s="700"/>
      <c r="G2" s="700"/>
      <c r="H2" s="700"/>
    </row>
    <row r="3" spans="2:21" ht="16.899999999999999" customHeight="1" x14ac:dyDescent="0.25">
      <c r="B3" s="700" t="s">
        <v>511</v>
      </c>
      <c r="C3" s="700"/>
      <c r="D3" s="700"/>
      <c r="E3" s="700"/>
      <c r="F3" s="700"/>
      <c r="G3" s="700"/>
      <c r="H3" s="700"/>
    </row>
    <row r="4" spans="2:21" ht="39.75" customHeight="1" x14ac:dyDescent="0.25">
      <c r="B4" s="699" t="s">
        <v>509</v>
      </c>
      <c r="C4" s="699"/>
      <c r="D4" s="699"/>
      <c r="E4" s="699"/>
      <c r="F4" s="699"/>
      <c r="G4" s="699"/>
      <c r="H4" s="699"/>
    </row>
    <row r="5" spans="2:21" ht="8.25" customHeight="1" x14ac:dyDescent="0.25">
      <c r="B5" s="12"/>
      <c r="C5" s="75"/>
      <c r="D5" s="75"/>
      <c r="E5" s="75"/>
      <c r="F5" s="75"/>
      <c r="G5" s="75"/>
    </row>
    <row r="6" spans="2:21" ht="30" customHeight="1" x14ac:dyDescent="0.25">
      <c r="B6" s="666" t="s">
        <v>268</v>
      </c>
      <c r="C6" s="667"/>
      <c r="D6" s="667"/>
      <c r="E6" s="667"/>
      <c r="F6" s="667"/>
      <c r="G6" s="667"/>
      <c r="H6" s="668"/>
    </row>
    <row r="7" spans="2:21" ht="30" customHeight="1" x14ac:dyDescent="0.25">
      <c r="B7" s="295" t="s">
        <v>37</v>
      </c>
      <c r="C7" s="15">
        <v>2015</v>
      </c>
      <c r="D7" s="15">
        <v>2016</v>
      </c>
      <c r="E7" s="15">
        <v>2017</v>
      </c>
      <c r="F7" s="15">
        <v>2018</v>
      </c>
      <c r="G7" s="15">
        <v>2019</v>
      </c>
      <c r="H7" s="15">
        <v>2020</v>
      </c>
    </row>
    <row r="8" spans="2:21" ht="30" customHeight="1" x14ac:dyDescent="0.25">
      <c r="B8" s="296" t="s">
        <v>5</v>
      </c>
      <c r="C8" s="492" t="s">
        <v>20</v>
      </c>
      <c r="D8" s="267">
        <v>9</v>
      </c>
      <c r="E8" s="18">
        <v>7</v>
      </c>
      <c r="F8" s="18">
        <v>18</v>
      </c>
      <c r="G8" s="18">
        <v>11</v>
      </c>
      <c r="H8" s="18">
        <v>5</v>
      </c>
    </row>
    <row r="9" spans="2:21" ht="30" customHeight="1" x14ac:dyDescent="0.25">
      <c r="B9" s="297" t="s">
        <v>2</v>
      </c>
      <c r="C9" s="492" t="s">
        <v>20</v>
      </c>
      <c r="D9" s="267">
        <v>19</v>
      </c>
      <c r="E9" s="18">
        <v>33</v>
      </c>
      <c r="F9" s="18">
        <v>35</v>
      </c>
      <c r="G9" s="18">
        <v>38</v>
      </c>
      <c r="H9" s="18">
        <v>38</v>
      </c>
    </row>
    <row r="10" spans="2:21" ht="30" customHeight="1" x14ac:dyDescent="0.25">
      <c r="B10" s="297" t="s">
        <v>3</v>
      </c>
      <c r="C10" s="492" t="s">
        <v>20</v>
      </c>
      <c r="D10" s="267">
        <v>16</v>
      </c>
      <c r="E10" s="18">
        <v>27</v>
      </c>
      <c r="F10" s="18">
        <v>30</v>
      </c>
      <c r="G10" s="18">
        <v>29</v>
      </c>
      <c r="H10" s="18">
        <v>18</v>
      </c>
    </row>
    <row r="11" spans="2:21" ht="30" customHeight="1" thickBot="1" x14ac:dyDescent="0.3">
      <c r="B11" s="360" t="s">
        <v>1</v>
      </c>
      <c r="C11" s="32" t="s">
        <v>20</v>
      </c>
      <c r="D11" s="32">
        <f t="shared" ref="D11:F11" si="0">SUM(D8:D10)</f>
        <v>44</v>
      </c>
      <c r="E11" s="32">
        <f t="shared" si="0"/>
        <v>67</v>
      </c>
      <c r="F11" s="32">
        <f t="shared" si="0"/>
        <v>83</v>
      </c>
      <c r="G11" s="292">
        <f>SUM(G8:G10)</f>
        <v>78</v>
      </c>
      <c r="H11" s="292">
        <f>SUM(H8:H10)</f>
        <v>61</v>
      </c>
    </row>
    <row r="12" spans="2:21" ht="30" customHeight="1" thickTop="1" x14ac:dyDescent="0.25">
      <c r="B12" s="493" t="s">
        <v>331</v>
      </c>
      <c r="C12" s="293" t="s">
        <v>38</v>
      </c>
      <c r="D12" s="293" t="s">
        <v>39</v>
      </c>
      <c r="E12" s="293" t="s">
        <v>40</v>
      </c>
      <c r="F12" s="293" t="s">
        <v>41</v>
      </c>
      <c r="G12" s="294">
        <v>240</v>
      </c>
      <c r="H12" s="294">
        <v>169</v>
      </c>
    </row>
    <row r="13" spans="2:21" ht="30" customHeight="1" x14ac:dyDescent="0.25">
      <c r="B13" s="14" t="s">
        <v>142</v>
      </c>
      <c r="C13" s="156" t="s">
        <v>20</v>
      </c>
      <c r="D13" s="156">
        <f t="shared" ref="D13:G13" si="1">D11/D12</f>
        <v>0.30136986301369861</v>
      </c>
      <c r="E13" s="156">
        <f t="shared" si="1"/>
        <v>0.32211538461538464</v>
      </c>
      <c r="F13" s="156">
        <f t="shared" si="1"/>
        <v>0.37727272727272726</v>
      </c>
      <c r="G13" s="156">
        <f t="shared" si="1"/>
        <v>0.32500000000000001</v>
      </c>
      <c r="H13" s="156">
        <f t="shared" ref="H13" si="2">H11/H12</f>
        <v>0.36094674556213019</v>
      </c>
    </row>
    <row r="14" spans="2:21" x14ac:dyDescent="0.25">
      <c r="B14" s="1" t="s">
        <v>14</v>
      </c>
      <c r="C14" s="76"/>
      <c r="D14" s="76"/>
      <c r="E14" s="76"/>
      <c r="F14" s="76"/>
      <c r="G14" s="76"/>
    </row>
    <row r="15" spans="2:21" x14ac:dyDescent="0.25">
      <c r="B15" s="350" t="s">
        <v>339</v>
      </c>
    </row>
    <row r="16" spans="2:21" ht="8.25" customHeight="1" x14ac:dyDescent="0.25">
      <c r="H16" s="12"/>
      <c r="I16" s="75"/>
      <c r="J16" s="75"/>
      <c r="K16" s="75"/>
      <c r="L16" s="75"/>
      <c r="M16" s="75"/>
      <c r="N16" s="75"/>
      <c r="O16" s="75"/>
      <c r="P16" s="75"/>
      <c r="Q16" s="75"/>
      <c r="R16" s="75"/>
      <c r="S16" s="75"/>
      <c r="T16" s="75"/>
      <c r="U16" s="75"/>
    </row>
    <row r="17" spans="1:23" ht="9" customHeight="1" x14ac:dyDescent="0.25">
      <c r="H17" s="167"/>
      <c r="I17" s="167"/>
      <c r="J17" s="167"/>
      <c r="K17" s="167"/>
      <c r="L17" s="167"/>
      <c r="M17" s="167"/>
      <c r="N17" s="167"/>
      <c r="O17" s="167"/>
      <c r="P17" s="167"/>
      <c r="Q17" s="167"/>
      <c r="R17" s="167"/>
      <c r="S17" s="167"/>
      <c r="T17" s="167"/>
      <c r="U17" s="167"/>
    </row>
    <row r="18" spans="1:23" x14ac:dyDescent="0.25">
      <c r="H18" s="173"/>
      <c r="I18" s="41"/>
      <c r="J18" s="41"/>
      <c r="K18" s="41"/>
      <c r="L18" s="41"/>
      <c r="M18" s="41"/>
      <c r="N18" s="41"/>
      <c r="O18" s="41"/>
      <c r="P18" s="41"/>
      <c r="Q18" s="41"/>
      <c r="R18" s="41"/>
      <c r="S18" s="41"/>
      <c r="T18" s="41"/>
      <c r="U18" s="41"/>
    </row>
    <row r="19" spans="1:23" x14ac:dyDescent="0.25">
      <c r="H19" s="174"/>
      <c r="I19" s="199"/>
      <c r="J19" s="199"/>
      <c r="K19" s="199"/>
      <c r="L19" s="199"/>
      <c r="M19" s="199"/>
      <c r="N19" s="199"/>
      <c r="O19" s="199"/>
      <c r="P19" s="199"/>
      <c r="Q19" s="199"/>
      <c r="R19" s="199"/>
      <c r="S19" s="199"/>
      <c r="T19" s="199"/>
      <c r="U19" s="199"/>
    </row>
    <row r="20" spans="1:23" x14ac:dyDescent="0.25">
      <c r="H20" s="174"/>
      <c r="I20" s="199"/>
      <c r="J20" s="199"/>
      <c r="K20" s="199"/>
      <c r="L20" s="199"/>
      <c r="M20" s="199" t="s">
        <v>15</v>
      </c>
      <c r="N20" s="199"/>
      <c r="O20" s="199"/>
      <c r="P20" s="199"/>
      <c r="Q20" s="199"/>
      <c r="R20" s="199"/>
      <c r="S20" s="199"/>
      <c r="T20" s="199"/>
      <c r="U20" s="199"/>
    </row>
    <row r="21" spans="1:23" x14ac:dyDescent="0.25">
      <c r="H21" s="174"/>
      <c r="I21" s="199"/>
      <c r="J21" s="199"/>
      <c r="K21" s="199"/>
      <c r="L21" s="199"/>
      <c r="M21" s="199"/>
      <c r="N21" s="199"/>
      <c r="O21" s="199"/>
      <c r="P21" s="199"/>
      <c r="Q21" s="199"/>
      <c r="R21" s="199"/>
      <c r="S21" s="199"/>
      <c r="T21" s="199"/>
      <c r="U21" s="199"/>
    </row>
    <row r="22" spans="1:23" x14ac:dyDescent="0.25">
      <c r="H22" s="175"/>
      <c r="I22" s="176"/>
      <c r="J22" s="176"/>
      <c r="K22" s="176"/>
      <c r="L22" s="176"/>
      <c r="M22" s="176"/>
      <c r="N22" s="176"/>
      <c r="O22" s="176"/>
      <c r="P22" s="176"/>
      <c r="Q22" s="176"/>
      <c r="R22" s="176"/>
      <c r="S22" s="176"/>
      <c r="T22" s="176"/>
      <c r="U22" s="176"/>
    </row>
    <row r="23" spans="1:23" x14ac:dyDescent="0.25">
      <c r="H23" s="177"/>
      <c r="I23" s="178"/>
      <c r="J23" s="178"/>
      <c r="K23" s="178"/>
      <c r="L23" s="178"/>
      <c r="M23" s="178"/>
      <c r="N23" s="178"/>
      <c r="O23" s="178"/>
      <c r="P23" s="178"/>
      <c r="Q23" s="178"/>
      <c r="R23" s="178"/>
      <c r="S23" s="178"/>
      <c r="T23" s="178"/>
      <c r="U23" s="178"/>
    </row>
    <row r="24" spans="1:23" ht="15.75" x14ac:dyDescent="0.25">
      <c r="H24" s="179"/>
      <c r="I24" s="180"/>
      <c r="J24" s="180"/>
      <c r="K24" s="180"/>
      <c r="L24" s="180"/>
      <c r="M24" s="180"/>
      <c r="N24" s="180"/>
      <c r="O24" s="180"/>
      <c r="P24" s="180"/>
      <c r="Q24" s="180"/>
      <c r="R24" s="180"/>
      <c r="S24" s="180"/>
      <c r="T24" s="180"/>
      <c r="U24" s="180"/>
    </row>
    <row r="25" spans="1:23" x14ac:dyDescent="0.25">
      <c r="H25" s="48"/>
      <c r="I25" s="81"/>
      <c r="J25" s="81"/>
      <c r="K25" s="81"/>
      <c r="L25" s="81"/>
      <c r="M25" s="81"/>
      <c r="N25" s="81"/>
      <c r="O25" s="81"/>
      <c r="P25" s="81"/>
      <c r="Q25" s="81"/>
      <c r="R25" s="81"/>
      <c r="S25" s="81"/>
      <c r="T25" s="81"/>
      <c r="U25" s="81"/>
    </row>
    <row r="26" spans="1:23" x14ac:dyDescent="0.25">
      <c r="H26" s="185"/>
      <c r="I26" s="185"/>
      <c r="J26" s="185"/>
      <c r="K26" s="185"/>
      <c r="L26" s="185"/>
      <c r="M26" s="185"/>
      <c r="N26" s="185"/>
      <c r="O26" s="185"/>
      <c r="P26" s="185"/>
      <c r="Q26" s="185"/>
      <c r="R26" s="185"/>
      <c r="S26" s="185"/>
      <c r="T26" s="185"/>
      <c r="U26" s="185"/>
      <c r="V26" s="185"/>
      <c r="W26" s="185"/>
    </row>
    <row r="27" spans="1:23" ht="15.75" x14ac:dyDescent="0.25">
      <c r="H27" s="181"/>
      <c r="I27" s="182"/>
      <c r="J27" s="181"/>
      <c r="K27" s="181"/>
      <c r="L27" s="181"/>
      <c r="M27" s="181"/>
      <c r="N27" s="181"/>
      <c r="O27" s="181"/>
      <c r="P27" s="181"/>
      <c r="Q27" s="181"/>
      <c r="R27" s="181"/>
      <c r="S27" s="181"/>
      <c r="T27" s="181"/>
      <c r="U27" s="181"/>
      <c r="V27" s="185"/>
      <c r="W27" s="185"/>
    </row>
    <row r="28" spans="1:23" ht="17.25" customHeight="1" x14ac:dyDescent="0.25">
      <c r="A28" s="412" t="s">
        <v>360</v>
      </c>
      <c r="H28" s="144"/>
      <c r="I28" s="186"/>
      <c r="J28" s="186"/>
      <c r="K28" s="186"/>
      <c r="L28" s="186"/>
      <c r="M28" s="186"/>
      <c r="N28" s="186"/>
      <c r="O28" s="186"/>
      <c r="P28" s="186"/>
      <c r="Q28" s="186"/>
      <c r="R28" s="186"/>
      <c r="S28" s="187"/>
      <c r="T28" s="187"/>
      <c r="U28" s="187"/>
      <c r="V28" s="185"/>
      <c r="W28" s="185"/>
    </row>
    <row r="29" spans="1:23" ht="15" customHeight="1" x14ac:dyDescent="0.25">
      <c r="H29" s="144"/>
      <c r="I29" s="165"/>
      <c r="J29" s="165"/>
      <c r="K29" s="165"/>
      <c r="L29" s="165"/>
      <c r="M29" s="165"/>
      <c r="N29" s="165"/>
      <c r="O29" s="165"/>
      <c r="P29" s="165"/>
      <c r="Q29" s="165"/>
      <c r="R29" s="165"/>
      <c r="S29" s="188"/>
      <c r="T29" s="188"/>
      <c r="U29" s="188"/>
      <c r="V29" s="189"/>
      <c r="W29" s="189"/>
    </row>
    <row r="30" spans="1:23" ht="15.75" x14ac:dyDescent="0.25">
      <c r="H30" s="165"/>
      <c r="I30" s="190"/>
      <c r="J30" s="190"/>
      <c r="K30" s="190"/>
      <c r="L30" s="190"/>
      <c r="M30" s="190"/>
      <c r="N30" s="190"/>
      <c r="O30" s="190"/>
      <c r="P30" s="190"/>
      <c r="Q30" s="190"/>
      <c r="R30" s="190"/>
      <c r="S30" s="183"/>
      <c r="T30" s="183"/>
      <c r="U30" s="183"/>
      <c r="V30" s="185"/>
      <c r="W30" s="185"/>
    </row>
    <row r="31" spans="1:23" ht="15.75" x14ac:dyDescent="0.25">
      <c r="H31" s="165"/>
      <c r="I31" s="190"/>
      <c r="J31" s="190"/>
      <c r="K31" s="190"/>
      <c r="L31" s="190"/>
      <c r="M31" s="190"/>
      <c r="N31" s="190"/>
      <c r="O31" s="190"/>
      <c r="P31" s="190"/>
      <c r="Q31" s="190"/>
      <c r="R31" s="190"/>
      <c r="S31" s="191"/>
      <c r="T31" s="191"/>
      <c r="U31" s="191"/>
      <c r="V31" s="185"/>
      <c r="W31" s="185"/>
    </row>
    <row r="32" spans="1:23" ht="15.75" x14ac:dyDescent="0.25">
      <c r="H32" s="165"/>
      <c r="I32" s="190"/>
      <c r="J32" s="190"/>
      <c r="K32" s="190"/>
      <c r="L32" s="190"/>
      <c r="M32" s="190"/>
      <c r="N32" s="190"/>
      <c r="O32" s="190"/>
      <c r="P32" s="190"/>
      <c r="Q32" s="190"/>
      <c r="R32" s="190"/>
      <c r="S32" s="191"/>
      <c r="T32" s="191"/>
      <c r="U32" s="191"/>
      <c r="V32" s="185"/>
      <c r="W32" s="185"/>
    </row>
    <row r="33" spans="8:23" ht="15.75" x14ac:dyDescent="0.25">
      <c r="H33" s="165"/>
      <c r="I33" s="190"/>
      <c r="J33" s="190"/>
      <c r="K33" s="190"/>
      <c r="L33" s="190"/>
      <c r="M33" s="190"/>
      <c r="N33" s="190"/>
      <c r="O33" s="190"/>
      <c r="P33" s="190"/>
      <c r="Q33" s="190"/>
      <c r="R33" s="190"/>
      <c r="S33" s="191"/>
      <c r="T33" s="191"/>
      <c r="U33" s="191"/>
      <c r="V33" s="185"/>
      <c r="W33" s="185"/>
    </row>
    <row r="34" spans="8:23" ht="15.75" x14ac:dyDescent="0.25">
      <c r="H34" s="165"/>
      <c r="I34" s="190"/>
      <c r="J34" s="190"/>
      <c r="K34" s="190"/>
      <c r="L34" s="190"/>
      <c r="M34" s="190"/>
      <c r="N34" s="190"/>
      <c r="O34" s="190"/>
      <c r="P34" s="190"/>
      <c r="Q34" s="190"/>
      <c r="R34" s="190"/>
      <c r="S34" s="184"/>
      <c r="T34" s="184"/>
      <c r="U34" s="184"/>
      <c r="V34" s="185"/>
      <c r="W34" s="185"/>
    </row>
    <row r="35" spans="8:23" x14ac:dyDescent="0.25">
      <c r="H35" s="185"/>
      <c r="I35" s="185"/>
      <c r="J35" s="185"/>
      <c r="K35" s="185"/>
      <c r="L35" s="185"/>
      <c r="M35" s="185"/>
      <c r="N35" s="185"/>
      <c r="O35" s="185"/>
      <c r="P35" s="185"/>
      <c r="Q35" s="185"/>
      <c r="R35" s="185"/>
      <c r="S35" s="185"/>
      <c r="T35" s="185"/>
      <c r="U35" s="185"/>
      <c r="V35" s="185"/>
      <c r="W35" s="185"/>
    </row>
    <row r="36" spans="8:23" ht="15.75" x14ac:dyDescent="0.25">
      <c r="H36" s="192"/>
      <c r="I36" s="193"/>
      <c r="J36" s="193"/>
      <c r="K36" s="193"/>
      <c r="L36" s="193"/>
      <c r="M36" s="193"/>
      <c r="N36" s="193"/>
      <c r="O36" s="193"/>
      <c r="P36" s="193"/>
      <c r="Q36" s="193"/>
      <c r="R36" s="193"/>
      <c r="S36" s="193"/>
      <c r="T36" s="193"/>
      <c r="U36" s="193"/>
      <c r="V36" s="185"/>
      <c r="W36" s="185"/>
    </row>
    <row r="37" spans="8:23" x14ac:dyDescent="0.25">
      <c r="H37" s="185"/>
      <c r="I37" s="185"/>
      <c r="J37" s="185"/>
      <c r="K37" s="185"/>
      <c r="L37" s="185"/>
      <c r="M37" s="185"/>
      <c r="N37" s="185"/>
      <c r="O37" s="185"/>
      <c r="P37" s="185"/>
      <c r="Q37" s="185"/>
      <c r="R37" s="185"/>
      <c r="S37" s="185"/>
      <c r="T37" s="185"/>
      <c r="U37" s="185"/>
      <c r="V37" s="185"/>
      <c r="W37" s="185"/>
    </row>
  </sheetData>
  <mergeCells count="4">
    <mergeCell ref="B6:H6"/>
    <mergeCell ref="B4:H4"/>
    <mergeCell ref="B2:H2"/>
    <mergeCell ref="B3:H3"/>
  </mergeCells>
  <pageMargins left="0.7" right="0.7" top="0.75" bottom="0.75" header="0.3" footer="0.3"/>
  <pageSetup paperSize="9" orientation="portrait" horizontalDpi="300" verticalDpi="300" r:id="rId1"/>
  <ignoredErrors>
    <ignoredError sqref="D11:H11" formulaRange="1"/>
    <ignoredError sqref="C12:F12"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1"/>
  <sheetViews>
    <sheetView showGridLines="0" workbookViewId="0">
      <selection activeCell="B6" sqref="B6:H6"/>
    </sheetView>
  </sheetViews>
  <sheetFormatPr defaultRowHeight="15" x14ac:dyDescent="0.25"/>
  <cols>
    <col min="1" max="1" width="4.85546875" customWidth="1"/>
    <col min="2" max="2" width="31.28515625" customWidth="1"/>
    <col min="8" max="8" width="8.5703125" customWidth="1"/>
  </cols>
  <sheetData>
    <row r="2" spans="1:8" x14ac:dyDescent="0.25">
      <c r="A2" s="24"/>
      <c r="B2" s="700" t="s">
        <v>508</v>
      </c>
      <c r="C2" s="700"/>
      <c r="D2" s="700"/>
      <c r="E2" s="700"/>
      <c r="F2" s="700"/>
      <c r="G2" s="700"/>
      <c r="H2" s="700"/>
    </row>
    <row r="3" spans="1:8" x14ac:dyDescent="0.25">
      <c r="A3" s="24"/>
      <c r="B3" s="700" t="s">
        <v>511</v>
      </c>
      <c r="C3" s="700"/>
      <c r="D3" s="700"/>
      <c r="E3" s="700"/>
      <c r="F3" s="700"/>
      <c r="G3" s="700"/>
      <c r="H3" s="700"/>
    </row>
    <row r="4" spans="1:8" ht="39.75" customHeight="1" x14ac:dyDescent="0.25">
      <c r="A4" s="24"/>
      <c r="B4" s="699" t="s">
        <v>510</v>
      </c>
      <c r="C4" s="699"/>
      <c r="D4" s="699"/>
      <c r="E4" s="699"/>
      <c r="F4" s="699"/>
      <c r="G4" s="699"/>
      <c r="H4" s="699"/>
    </row>
    <row r="5" spans="1:8" ht="8.25" customHeight="1" x14ac:dyDescent="0.25">
      <c r="A5" s="24"/>
      <c r="B5" s="12"/>
      <c r="C5" s="75"/>
      <c r="D5" s="75"/>
      <c r="E5" s="75"/>
      <c r="F5" s="75"/>
      <c r="G5" s="75"/>
    </row>
    <row r="6" spans="1:8" ht="30" customHeight="1" x14ac:dyDescent="0.25">
      <c r="A6" s="24"/>
      <c r="B6" s="666" t="s">
        <v>268</v>
      </c>
      <c r="C6" s="667"/>
      <c r="D6" s="667"/>
      <c r="E6" s="667"/>
      <c r="F6" s="667"/>
      <c r="G6" s="667"/>
      <c r="H6" s="668"/>
    </row>
    <row r="7" spans="1:8" ht="30" customHeight="1" x14ac:dyDescent="0.25">
      <c r="A7" s="24"/>
      <c r="B7" s="295" t="s">
        <v>36</v>
      </c>
      <c r="C7" s="15">
        <v>2015</v>
      </c>
      <c r="D7" s="15">
        <v>2016</v>
      </c>
      <c r="E7" s="15">
        <v>2017</v>
      </c>
      <c r="F7" s="15">
        <v>2018</v>
      </c>
      <c r="G7" s="15">
        <v>2019</v>
      </c>
      <c r="H7" s="15">
        <v>2020</v>
      </c>
    </row>
    <row r="8" spans="1:8" ht="30" customHeight="1" x14ac:dyDescent="0.25">
      <c r="A8" s="24"/>
      <c r="B8" s="491" t="s">
        <v>0</v>
      </c>
      <c r="C8" s="492" t="s">
        <v>20</v>
      </c>
      <c r="D8" s="267">
        <v>16</v>
      </c>
      <c r="E8" s="18">
        <v>21</v>
      </c>
      <c r="F8" s="18">
        <v>36</v>
      </c>
      <c r="G8" s="18">
        <v>42</v>
      </c>
      <c r="H8" s="18">
        <v>20</v>
      </c>
    </row>
    <row r="9" spans="1:8" ht="30" customHeight="1" x14ac:dyDescent="0.25">
      <c r="A9" s="24"/>
      <c r="B9" s="259" t="s">
        <v>52</v>
      </c>
      <c r="C9" s="492" t="s">
        <v>20</v>
      </c>
      <c r="D9" s="267">
        <v>2</v>
      </c>
      <c r="E9" s="18">
        <v>9</v>
      </c>
      <c r="F9" s="18">
        <v>3</v>
      </c>
      <c r="G9" s="18">
        <v>4</v>
      </c>
      <c r="H9" s="18">
        <v>6</v>
      </c>
    </row>
    <row r="10" spans="1:8" ht="30" customHeight="1" x14ac:dyDescent="0.25">
      <c r="A10" s="24"/>
      <c r="B10" s="259" t="s">
        <v>53</v>
      </c>
      <c r="C10" s="492" t="s">
        <v>20</v>
      </c>
      <c r="D10" s="267">
        <v>26</v>
      </c>
      <c r="E10" s="18">
        <v>37</v>
      </c>
      <c r="F10" s="18">
        <v>44</v>
      </c>
      <c r="G10" s="18">
        <v>32</v>
      </c>
      <c r="H10" s="18">
        <v>35</v>
      </c>
    </row>
    <row r="11" spans="1:8" ht="30" customHeight="1" thickBot="1" x14ac:dyDescent="0.3">
      <c r="A11" s="24"/>
      <c r="B11" s="360" t="s">
        <v>1</v>
      </c>
      <c r="C11" s="32" t="s">
        <v>20</v>
      </c>
      <c r="D11" s="32">
        <f t="shared" ref="D11:F11" si="0">SUM(D8:D10)</f>
        <v>44</v>
      </c>
      <c r="E11" s="32">
        <f t="shared" si="0"/>
        <v>67</v>
      </c>
      <c r="F11" s="32">
        <f t="shared" si="0"/>
        <v>83</v>
      </c>
      <c r="G11" s="292">
        <f>SUM(G8:G10)</f>
        <v>78</v>
      </c>
      <c r="H11" s="292">
        <f>SUM(H8:H10)</f>
        <v>61</v>
      </c>
    </row>
    <row r="12" spans="1:8" ht="30" customHeight="1" thickTop="1" x14ac:dyDescent="0.25">
      <c r="A12" s="24"/>
      <c r="B12" s="493" t="s">
        <v>331</v>
      </c>
      <c r="C12" s="293" t="s">
        <v>38</v>
      </c>
      <c r="D12" s="293" t="s">
        <v>39</v>
      </c>
      <c r="E12" s="293" t="s">
        <v>40</v>
      </c>
      <c r="F12" s="293" t="s">
        <v>41</v>
      </c>
      <c r="G12" s="294">
        <v>240</v>
      </c>
      <c r="H12" s="294">
        <v>169</v>
      </c>
    </row>
    <row r="13" spans="1:8" ht="30" customHeight="1" x14ac:dyDescent="0.25">
      <c r="A13" s="24"/>
      <c r="B13" s="14" t="s">
        <v>142</v>
      </c>
      <c r="C13" s="156" t="s">
        <v>20</v>
      </c>
      <c r="D13" s="156">
        <f t="shared" ref="D13:G13" si="1">D11/D12</f>
        <v>0.30136986301369861</v>
      </c>
      <c r="E13" s="156">
        <f t="shared" si="1"/>
        <v>0.32211538461538464</v>
      </c>
      <c r="F13" s="156">
        <f t="shared" si="1"/>
        <v>0.37727272727272726</v>
      </c>
      <c r="G13" s="156">
        <f t="shared" si="1"/>
        <v>0.32500000000000001</v>
      </c>
      <c r="H13" s="156">
        <f t="shared" ref="H13" si="2">H11/H12</f>
        <v>0.36094674556213019</v>
      </c>
    </row>
    <row r="14" spans="1:8" x14ac:dyDescent="0.25">
      <c r="A14" s="24"/>
      <c r="B14" s="1" t="s">
        <v>14</v>
      </c>
      <c r="C14" s="76"/>
      <c r="D14" s="76"/>
      <c r="E14" s="76"/>
      <c r="F14" s="76"/>
      <c r="G14" s="76"/>
    </row>
    <row r="15" spans="1:8" x14ac:dyDescent="0.25">
      <c r="B15" s="350" t="s">
        <v>339</v>
      </c>
    </row>
    <row r="18" spans="8:10" x14ac:dyDescent="0.25">
      <c r="H18" s="66"/>
    </row>
    <row r="19" spans="8:10" ht="18.75" x14ac:dyDescent="0.25">
      <c r="H19" s="172"/>
    </row>
    <row r="20" spans="8:10" ht="8.25" customHeight="1" x14ac:dyDescent="0.25">
      <c r="H20" s="75"/>
    </row>
    <row r="21" spans="8:10" ht="9" customHeight="1" x14ac:dyDescent="0.25">
      <c r="H21" s="167"/>
    </row>
    <row r="22" spans="8:10" x14ac:dyDescent="0.25">
      <c r="H22" s="41"/>
    </row>
    <row r="23" spans="8:10" x14ac:dyDescent="0.25">
      <c r="H23" s="199"/>
    </row>
    <row r="24" spans="8:10" x14ac:dyDescent="0.25">
      <c r="H24" s="199"/>
    </row>
    <row r="25" spans="8:10" x14ac:dyDescent="0.25">
      <c r="H25" s="199"/>
    </row>
    <row r="26" spans="8:10" x14ac:dyDescent="0.25">
      <c r="H26" s="176"/>
    </row>
    <row r="27" spans="8:10" x14ac:dyDescent="0.25">
      <c r="H27" s="178"/>
    </row>
    <row r="28" spans="8:10" ht="15.75" x14ac:dyDescent="0.25">
      <c r="H28" s="180"/>
    </row>
    <row r="29" spans="8:10" x14ac:dyDescent="0.25">
      <c r="H29" s="81"/>
    </row>
    <row r="30" spans="8:10" x14ac:dyDescent="0.25">
      <c r="H30" s="185"/>
      <c r="I30" s="185"/>
      <c r="J30" s="185"/>
    </row>
    <row r="31" spans="8:10" ht="15.75" x14ac:dyDescent="0.25">
      <c r="H31" s="181"/>
      <c r="I31" s="185"/>
      <c r="J31" s="185"/>
    </row>
    <row r="32" spans="8:10" ht="17.25" customHeight="1" x14ac:dyDescent="0.25">
      <c r="H32" s="187"/>
      <c r="I32" s="185"/>
      <c r="J32" s="185"/>
    </row>
    <row r="33" spans="2:10" ht="15" customHeight="1" x14ac:dyDescent="0.25">
      <c r="H33" s="188"/>
      <c r="I33" s="189"/>
      <c r="J33" s="189"/>
    </row>
    <row r="34" spans="2:10" x14ac:dyDescent="0.25">
      <c r="B34" t="s">
        <v>15</v>
      </c>
      <c r="H34" s="183"/>
      <c r="I34" s="185"/>
      <c r="J34" s="185"/>
    </row>
    <row r="35" spans="2:10" x14ac:dyDescent="0.25">
      <c r="E35" t="s">
        <v>15</v>
      </c>
      <c r="F35" t="s">
        <v>15</v>
      </c>
      <c r="H35" s="191"/>
      <c r="I35" s="185"/>
      <c r="J35" s="185"/>
    </row>
    <row r="36" spans="2:10" x14ac:dyDescent="0.25">
      <c r="H36" s="191"/>
      <c r="I36" s="185"/>
      <c r="J36" s="185"/>
    </row>
    <row r="37" spans="2:10" x14ac:dyDescent="0.25">
      <c r="G37" t="s">
        <v>15</v>
      </c>
      <c r="H37" s="191"/>
      <c r="I37" s="185"/>
      <c r="J37" s="185"/>
    </row>
    <row r="38" spans="2:10" x14ac:dyDescent="0.25">
      <c r="H38" s="184"/>
      <c r="I38" s="185"/>
      <c r="J38" s="185"/>
    </row>
    <row r="39" spans="2:10" x14ac:dyDescent="0.25">
      <c r="H39" s="185"/>
      <c r="I39" s="185"/>
      <c r="J39" s="185"/>
    </row>
    <row r="40" spans="2:10" ht="15.75" x14ac:dyDescent="0.25">
      <c r="H40" s="193"/>
      <c r="I40" s="185"/>
      <c r="J40" s="185"/>
    </row>
    <row r="41" spans="2:10" x14ac:dyDescent="0.25">
      <c r="H41" s="185"/>
      <c r="I41" s="185"/>
      <c r="J41" s="185"/>
    </row>
  </sheetData>
  <mergeCells count="4">
    <mergeCell ref="B6:H6"/>
    <mergeCell ref="B4:H4"/>
    <mergeCell ref="B2:H2"/>
    <mergeCell ref="B3:H3"/>
  </mergeCells>
  <pageMargins left="0.7" right="0.7" top="0.75" bottom="0.75" header="0.3" footer="0.3"/>
  <ignoredErrors>
    <ignoredError sqref="C11:H11 G12" formulaRange="1"/>
    <ignoredError sqref="C12:F12" numberStoredAsText="1" formulaRange="1"/>
  </ignoredErrors>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42"/>
  <sheetViews>
    <sheetView showGridLines="0" workbookViewId="0">
      <selection activeCell="L8" sqref="L8"/>
    </sheetView>
  </sheetViews>
  <sheetFormatPr defaultRowHeight="15" x14ac:dyDescent="0.25"/>
  <cols>
    <col min="1" max="1" width="4.7109375" customWidth="1"/>
    <col min="2" max="2" width="32" customWidth="1"/>
    <col min="8" max="8" width="8.28515625" customWidth="1"/>
  </cols>
  <sheetData>
    <row r="2" spans="2:13" ht="14.25" customHeight="1" x14ac:dyDescent="0.25"/>
    <row r="3" spans="2:13" ht="18" customHeight="1" x14ac:dyDescent="0.25">
      <c r="B3" s="700" t="s">
        <v>508</v>
      </c>
      <c r="C3" s="700"/>
      <c r="D3" s="700"/>
      <c r="E3" s="700"/>
      <c r="F3" s="700"/>
      <c r="G3" s="700"/>
      <c r="H3" s="700"/>
    </row>
    <row r="4" spans="2:13" ht="16.149999999999999" customHeight="1" x14ac:dyDescent="0.25">
      <c r="B4" s="700" t="s">
        <v>511</v>
      </c>
      <c r="C4" s="700"/>
      <c r="D4" s="700"/>
      <c r="E4" s="700"/>
      <c r="F4" s="700"/>
      <c r="G4" s="700"/>
      <c r="H4" s="700"/>
    </row>
    <row r="5" spans="2:13" ht="37.5" customHeight="1" x14ac:dyDescent="0.25">
      <c r="B5" s="699" t="s">
        <v>512</v>
      </c>
      <c r="C5" s="699"/>
      <c r="D5" s="699"/>
      <c r="E5" s="699"/>
      <c r="F5" s="699"/>
      <c r="G5" s="699"/>
      <c r="H5" s="699"/>
      <c r="I5" s="142"/>
    </row>
    <row r="6" spans="2:13" ht="9" customHeight="1" x14ac:dyDescent="0.25">
      <c r="B6" s="12"/>
      <c r="C6" s="75"/>
      <c r="D6" s="75"/>
      <c r="E6" s="75"/>
      <c r="F6" s="75"/>
      <c r="G6" s="75"/>
      <c r="H6" s="76"/>
    </row>
    <row r="7" spans="2:13" ht="30" customHeight="1" x14ac:dyDescent="0.25">
      <c r="B7" s="666" t="s">
        <v>269</v>
      </c>
      <c r="C7" s="667"/>
      <c r="D7" s="667"/>
      <c r="E7" s="667"/>
      <c r="F7" s="667"/>
      <c r="G7" s="667"/>
      <c r="H7" s="668"/>
    </row>
    <row r="8" spans="2:13" ht="30" customHeight="1" x14ac:dyDescent="0.25">
      <c r="B8" s="295" t="s">
        <v>36</v>
      </c>
      <c r="C8" s="15">
        <v>2015</v>
      </c>
      <c r="D8" s="15">
        <v>2016</v>
      </c>
      <c r="E8" s="15">
        <v>2017</v>
      </c>
      <c r="F8" s="15">
        <v>2018</v>
      </c>
      <c r="G8" s="15">
        <v>2019</v>
      </c>
      <c r="H8" s="15">
        <v>2020</v>
      </c>
    </row>
    <row r="9" spans="2:13" ht="30" customHeight="1" x14ac:dyDescent="0.25">
      <c r="B9" s="296" t="s">
        <v>5</v>
      </c>
      <c r="C9" s="492" t="s">
        <v>20</v>
      </c>
      <c r="D9" s="267">
        <v>11</v>
      </c>
      <c r="E9" s="18">
        <v>11</v>
      </c>
      <c r="F9" s="18">
        <v>18</v>
      </c>
      <c r="G9" s="18">
        <v>14</v>
      </c>
      <c r="H9" s="18">
        <v>4</v>
      </c>
    </row>
    <row r="10" spans="2:13" ht="30" customHeight="1" x14ac:dyDescent="0.25">
      <c r="B10" s="297" t="s">
        <v>2</v>
      </c>
      <c r="C10" s="492" t="s">
        <v>20</v>
      </c>
      <c r="D10" s="267">
        <v>25</v>
      </c>
      <c r="E10" s="18">
        <v>43</v>
      </c>
      <c r="F10" s="18">
        <v>41</v>
      </c>
      <c r="G10" s="18">
        <v>41</v>
      </c>
      <c r="H10" s="18">
        <v>44</v>
      </c>
    </row>
    <row r="11" spans="2:13" ht="30" customHeight="1" x14ac:dyDescent="0.25">
      <c r="B11" s="297" t="s">
        <v>3</v>
      </c>
      <c r="C11" s="492" t="s">
        <v>20</v>
      </c>
      <c r="D11" s="267">
        <v>24</v>
      </c>
      <c r="E11" s="18">
        <v>27</v>
      </c>
      <c r="F11" s="18">
        <v>32</v>
      </c>
      <c r="G11" s="18">
        <v>26</v>
      </c>
      <c r="H11" s="18">
        <v>16</v>
      </c>
    </row>
    <row r="12" spans="2:13" ht="30" customHeight="1" thickBot="1" x14ac:dyDescent="0.3">
      <c r="B12" s="360" t="s">
        <v>1</v>
      </c>
      <c r="C12" s="32" t="s">
        <v>20</v>
      </c>
      <c r="D12" s="32">
        <f t="shared" ref="D12:F12" si="0">SUM(D9:D11)</f>
        <v>60</v>
      </c>
      <c r="E12" s="32">
        <f t="shared" si="0"/>
        <v>81</v>
      </c>
      <c r="F12" s="32">
        <f t="shared" si="0"/>
        <v>91</v>
      </c>
      <c r="G12" s="292">
        <f>SUM(G9:G11)</f>
        <v>81</v>
      </c>
      <c r="H12" s="292">
        <f>SUM(H9:H11)</f>
        <v>64</v>
      </c>
    </row>
    <row r="13" spans="2:13" ht="30" customHeight="1" thickTop="1" x14ac:dyDescent="0.25">
      <c r="B13" s="493" t="s">
        <v>331</v>
      </c>
      <c r="C13" s="293" t="s">
        <v>38</v>
      </c>
      <c r="D13" s="293" t="s">
        <v>39</v>
      </c>
      <c r="E13" s="293" t="s">
        <v>40</v>
      </c>
      <c r="F13" s="293" t="s">
        <v>41</v>
      </c>
      <c r="G13" s="294">
        <v>240</v>
      </c>
      <c r="H13" s="294">
        <v>169</v>
      </c>
      <c r="J13" t="s">
        <v>15</v>
      </c>
    </row>
    <row r="14" spans="2:13" ht="30" customHeight="1" x14ac:dyDescent="0.25">
      <c r="B14" s="14" t="s">
        <v>142</v>
      </c>
      <c r="C14" s="156" t="s">
        <v>20</v>
      </c>
      <c r="D14" s="156">
        <f t="shared" ref="D14:G14" si="1">D12/D13</f>
        <v>0.41095890410958902</v>
      </c>
      <c r="E14" s="156">
        <f t="shared" si="1"/>
        <v>0.38942307692307693</v>
      </c>
      <c r="F14" s="156">
        <f t="shared" si="1"/>
        <v>0.41363636363636364</v>
      </c>
      <c r="G14" s="156">
        <f t="shared" si="1"/>
        <v>0.33750000000000002</v>
      </c>
      <c r="H14" s="156">
        <f t="shared" ref="H14" si="2">H12/H13</f>
        <v>0.378698224852071</v>
      </c>
      <c r="M14" t="s">
        <v>15</v>
      </c>
    </row>
    <row r="15" spans="2:13" x14ac:dyDescent="0.25">
      <c r="B15" s="1" t="s">
        <v>14</v>
      </c>
      <c r="C15" s="76"/>
      <c r="D15" s="76"/>
      <c r="E15" s="76"/>
      <c r="F15" s="76"/>
      <c r="G15" s="76"/>
      <c r="H15" s="76"/>
    </row>
    <row r="16" spans="2:13" x14ac:dyDescent="0.25">
      <c r="B16" s="350" t="s">
        <v>339</v>
      </c>
    </row>
    <row r="19" spans="8:10" x14ac:dyDescent="0.25">
      <c r="H19" s="66"/>
    </row>
    <row r="20" spans="8:10" ht="18.75" x14ac:dyDescent="0.25">
      <c r="H20" s="172"/>
    </row>
    <row r="21" spans="8:10" ht="8.25" customHeight="1" x14ac:dyDescent="0.25">
      <c r="H21" s="75"/>
    </row>
    <row r="22" spans="8:10" ht="9" customHeight="1" x14ac:dyDescent="0.25">
      <c r="H22" s="167"/>
    </row>
    <row r="23" spans="8:10" x14ac:dyDescent="0.25">
      <c r="H23" s="41"/>
    </row>
    <row r="24" spans="8:10" x14ac:dyDescent="0.25">
      <c r="H24" s="199"/>
    </row>
    <row r="25" spans="8:10" x14ac:dyDescent="0.25">
      <c r="H25" s="199"/>
    </row>
    <row r="26" spans="8:10" x14ac:dyDescent="0.25">
      <c r="H26" s="199"/>
    </row>
    <row r="27" spans="8:10" x14ac:dyDescent="0.25">
      <c r="H27" s="176"/>
    </row>
    <row r="28" spans="8:10" x14ac:dyDescent="0.25">
      <c r="H28" s="178"/>
    </row>
    <row r="29" spans="8:10" ht="15.75" x14ac:dyDescent="0.25">
      <c r="H29" s="180"/>
    </row>
    <row r="30" spans="8:10" x14ac:dyDescent="0.25">
      <c r="H30" s="81"/>
    </row>
    <row r="31" spans="8:10" x14ac:dyDescent="0.25">
      <c r="H31" s="185"/>
      <c r="I31" s="185"/>
      <c r="J31" s="185"/>
    </row>
    <row r="32" spans="8:10" ht="15.75" x14ac:dyDescent="0.25">
      <c r="H32" s="181"/>
      <c r="I32" s="185"/>
      <c r="J32" s="185"/>
    </row>
    <row r="33" spans="2:10" ht="17.25" customHeight="1" x14ac:dyDescent="0.25">
      <c r="B33" s="142" t="s">
        <v>270</v>
      </c>
      <c r="H33" s="187"/>
      <c r="I33" s="185"/>
      <c r="J33" s="185"/>
    </row>
    <row r="34" spans="2:10" ht="15" customHeight="1" x14ac:dyDescent="0.25">
      <c r="B34" s="171" t="s">
        <v>272</v>
      </c>
      <c r="H34" s="188"/>
      <c r="I34" s="189"/>
      <c r="J34" s="189"/>
    </row>
    <row r="35" spans="2:10" x14ac:dyDescent="0.25">
      <c r="H35" s="183"/>
      <c r="I35" s="185"/>
      <c r="J35" s="185"/>
    </row>
    <row r="36" spans="2:10" x14ac:dyDescent="0.25">
      <c r="H36" s="191"/>
      <c r="I36" s="185"/>
      <c r="J36" s="185"/>
    </row>
    <row r="37" spans="2:10" x14ac:dyDescent="0.25">
      <c r="H37" s="191"/>
      <c r="I37" s="185"/>
      <c r="J37" s="185"/>
    </row>
    <row r="38" spans="2:10" x14ac:dyDescent="0.25">
      <c r="H38" s="191"/>
      <c r="I38" s="185"/>
      <c r="J38" s="185"/>
    </row>
    <row r="39" spans="2:10" x14ac:dyDescent="0.25">
      <c r="H39" s="184"/>
      <c r="I39" s="185"/>
      <c r="J39" s="185"/>
    </row>
    <row r="40" spans="2:10" x14ac:dyDescent="0.25">
      <c r="H40" s="185"/>
      <c r="I40" s="185"/>
      <c r="J40" s="185"/>
    </row>
    <row r="41" spans="2:10" ht="15.75" x14ac:dyDescent="0.25">
      <c r="H41" s="193"/>
      <c r="I41" s="185"/>
      <c r="J41" s="185"/>
    </row>
    <row r="42" spans="2:10" x14ac:dyDescent="0.25">
      <c r="H42" s="185"/>
      <c r="I42" s="185"/>
      <c r="J42" s="185"/>
    </row>
  </sheetData>
  <mergeCells count="4">
    <mergeCell ref="B7:H7"/>
    <mergeCell ref="B5:H5"/>
    <mergeCell ref="B3:H3"/>
    <mergeCell ref="B4:H4"/>
  </mergeCells>
  <pageMargins left="0.7" right="0.7" top="0.75" bottom="0.75" header="0.3" footer="0.3"/>
  <ignoredErrors>
    <ignoredError sqref="D12:H12" formulaRange="1"/>
    <ignoredError sqref="C13:F13" numberStoredAsText="1"/>
  </ignoredError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election activeCell="B3" sqref="B3:H3"/>
    </sheetView>
  </sheetViews>
  <sheetFormatPr defaultRowHeight="15" x14ac:dyDescent="0.25"/>
  <cols>
    <col min="1" max="1" width="4.85546875" customWidth="1"/>
    <col min="2" max="2" width="31.85546875" customWidth="1"/>
  </cols>
  <sheetData>
    <row r="1" spans="1:9" x14ac:dyDescent="0.25">
      <c r="B1" s="170"/>
    </row>
    <row r="2" spans="1:9" x14ac:dyDescent="0.25">
      <c r="B2" s="170"/>
    </row>
    <row r="3" spans="1:9" x14ac:dyDescent="0.25">
      <c r="A3" s="24"/>
      <c r="B3" s="700" t="s">
        <v>508</v>
      </c>
      <c r="C3" s="700"/>
      <c r="D3" s="700"/>
      <c r="E3" s="700"/>
      <c r="F3" s="700"/>
      <c r="G3" s="700"/>
      <c r="H3" s="700"/>
    </row>
    <row r="4" spans="1:9" ht="15.6" customHeight="1" x14ac:dyDescent="0.25">
      <c r="A4" s="24"/>
      <c r="B4" s="700" t="s">
        <v>511</v>
      </c>
      <c r="C4" s="700"/>
      <c r="D4" s="700"/>
      <c r="E4" s="700"/>
      <c r="F4" s="700"/>
      <c r="G4" s="700"/>
      <c r="H4" s="700"/>
    </row>
    <row r="5" spans="1:9" ht="36.75" customHeight="1" x14ac:dyDescent="0.25">
      <c r="A5" s="24"/>
      <c r="B5" s="699" t="s">
        <v>513</v>
      </c>
      <c r="C5" s="699"/>
      <c r="D5" s="699"/>
      <c r="E5" s="699"/>
      <c r="F5" s="699"/>
      <c r="G5" s="699"/>
      <c r="H5" s="699"/>
    </row>
    <row r="6" spans="1:9" ht="9" customHeight="1" x14ac:dyDescent="0.25">
      <c r="A6" s="24"/>
      <c r="B6" s="12"/>
      <c r="C6" s="75"/>
      <c r="D6" s="75"/>
      <c r="E6" s="75"/>
      <c r="F6" s="75"/>
      <c r="G6" s="75"/>
    </row>
    <row r="7" spans="1:9" ht="30" customHeight="1" x14ac:dyDescent="0.25">
      <c r="A7" s="24"/>
      <c r="B7" s="666" t="s">
        <v>269</v>
      </c>
      <c r="C7" s="667"/>
      <c r="D7" s="667"/>
      <c r="E7" s="667"/>
      <c r="F7" s="667"/>
      <c r="G7" s="667"/>
      <c r="H7" s="668"/>
    </row>
    <row r="8" spans="1:9" ht="30" customHeight="1" x14ac:dyDescent="0.25">
      <c r="A8" s="24"/>
      <c r="B8" s="295" t="s">
        <v>36</v>
      </c>
      <c r="C8" s="15">
        <v>2015</v>
      </c>
      <c r="D8" s="15">
        <v>2016</v>
      </c>
      <c r="E8" s="15">
        <v>2017</v>
      </c>
      <c r="F8" s="15">
        <v>2018</v>
      </c>
      <c r="G8" s="15">
        <v>2019</v>
      </c>
      <c r="H8" s="15">
        <v>2020</v>
      </c>
    </row>
    <row r="9" spans="1:9" ht="30" customHeight="1" x14ac:dyDescent="0.25">
      <c r="A9" s="24"/>
      <c r="B9" s="491" t="s">
        <v>0</v>
      </c>
      <c r="C9" s="492" t="s">
        <v>20</v>
      </c>
      <c r="D9" s="267">
        <v>18</v>
      </c>
      <c r="E9" s="252">
        <v>21</v>
      </c>
      <c r="F9" s="252">
        <v>37</v>
      </c>
      <c r="G9" s="18">
        <v>41</v>
      </c>
      <c r="H9" s="18">
        <v>17</v>
      </c>
    </row>
    <row r="10" spans="1:9" ht="30" customHeight="1" x14ac:dyDescent="0.25">
      <c r="A10" s="24"/>
      <c r="B10" s="259" t="s">
        <v>52</v>
      </c>
      <c r="C10" s="492" t="s">
        <v>20</v>
      </c>
      <c r="D10" s="267">
        <v>14</v>
      </c>
      <c r="E10" s="252">
        <v>23</v>
      </c>
      <c r="F10" s="252">
        <v>11</v>
      </c>
      <c r="G10" s="18">
        <v>8</v>
      </c>
      <c r="H10" s="18">
        <v>12</v>
      </c>
    </row>
    <row r="11" spans="1:9" ht="30" customHeight="1" x14ac:dyDescent="0.25">
      <c r="A11" s="24"/>
      <c r="B11" s="259" t="s">
        <v>53</v>
      </c>
      <c r="C11" s="492" t="s">
        <v>20</v>
      </c>
      <c r="D11" s="267">
        <v>28</v>
      </c>
      <c r="E11" s="252">
        <v>37</v>
      </c>
      <c r="F11" s="252">
        <v>43</v>
      </c>
      <c r="G11" s="18">
        <v>32</v>
      </c>
      <c r="H11" s="18">
        <v>35</v>
      </c>
    </row>
    <row r="12" spans="1:9" ht="30" customHeight="1" thickBot="1" x14ac:dyDescent="0.3">
      <c r="A12" s="24"/>
      <c r="B12" s="360" t="s">
        <v>1</v>
      </c>
      <c r="C12" s="32" t="s">
        <v>20</v>
      </c>
      <c r="D12" s="32">
        <f t="shared" ref="D12:F12" si="0">SUM(D9:D11)</f>
        <v>60</v>
      </c>
      <c r="E12" s="32">
        <f t="shared" si="0"/>
        <v>81</v>
      </c>
      <c r="F12" s="32">
        <f t="shared" si="0"/>
        <v>91</v>
      </c>
      <c r="G12" s="292">
        <f>SUM(G9:G11)</f>
        <v>81</v>
      </c>
      <c r="H12" s="292">
        <f>SUM(H9:H11)</f>
        <v>64</v>
      </c>
    </row>
    <row r="13" spans="1:9" ht="30" customHeight="1" thickTop="1" x14ac:dyDescent="0.25">
      <c r="A13" s="24"/>
      <c r="B13" s="493" t="s">
        <v>331</v>
      </c>
      <c r="C13" s="293" t="s">
        <v>38</v>
      </c>
      <c r="D13" s="293" t="s">
        <v>39</v>
      </c>
      <c r="E13" s="293" t="s">
        <v>40</v>
      </c>
      <c r="F13" s="293" t="s">
        <v>41</v>
      </c>
      <c r="G13" s="294">
        <v>240</v>
      </c>
      <c r="H13" s="294">
        <v>169</v>
      </c>
    </row>
    <row r="14" spans="1:9" ht="30" customHeight="1" x14ac:dyDescent="0.25">
      <c r="A14" s="24"/>
      <c r="B14" s="14" t="s">
        <v>142</v>
      </c>
      <c r="C14" s="156" t="s">
        <v>20</v>
      </c>
      <c r="D14" s="156">
        <f t="shared" ref="D14:G14" si="1">D12/D13</f>
        <v>0.41095890410958902</v>
      </c>
      <c r="E14" s="156">
        <f t="shared" si="1"/>
        <v>0.38942307692307693</v>
      </c>
      <c r="F14" s="156">
        <f t="shared" si="1"/>
        <v>0.41363636363636364</v>
      </c>
      <c r="G14" s="156">
        <f t="shared" si="1"/>
        <v>0.33750000000000002</v>
      </c>
      <c r="H14" s="156">
        <f t="shared" ref="H14" si="2">H12/H13</f>
        <v>0.378698224852071</v>
      </c>
      <c r="I14" t="s">
        <v>15</v>
      </c>
    </row>
    <row r="15" spans="1:9" x14ac:dyDescent="0.25">
      <c r="A15" s="24"/>
      <c r="B15" s="1" t="s">
        <v>14</v>
      </c>
      <c r="C15" s="76"/>
      <c r="D15" s="76"/>
      <c r="E15" s="76"/>
      <c r="F15" s="76"/>
      <c r="G15" s="76"/>
    </row>
    <row r="16" spans="1:9" x14ac:dyDescent="0.25">
      <c r="A16" t="s">
        <v>15</v>
      </c>
      <c r="B16" s="350" t="s">
        <v>339</v>
      </c>
    </row>
    <row r="19" spans="2:5" x14ac:dyDescent="0.25">
      <c r="B19" t="s">
        <v>15</v>
      </c>
      <c r="E19" t="s">
        <v>15</v>
      </c>
    </row>
    <row r="21" spans="2:5" ht="8.25" customHeight="1" x14ac:dyDescent="0.25"/>
    <row r="22" spans="2:5" ht="9" customHeight="1" x14ac:dyDescent="0.25"/>
    <row r="33" spans="2:7" ht="17.25" customHeight="1" x14ac:dyDescent="0.25"/>
    <row r="34" spans="2:7" ht="15" customHeight="1" x14ac:dyDescent="0.25"/>
    <row r="35" spans="2:7" x14ac:dyDescent="0.25">
      <c r="B35" t="s">
        <v>15</v>
      </c>
    </row>
    <row r="36" spans="2:7" x14ac:dyDescent="0.25">
      <c r="E36" t="s">
        <v>15</v>
      </c>
      <c r="F36" t="s">
        <v>15</v>
      </c>
    </row>
    <row r="38" spans="2:7" x14ac:dyDescent="0.25">
      <c r="G38" t="s">
        <v>15</v>
      </c>
    </row>
  </sheetData>
  <mergeCells count="4">
    <mergeCell ref="B7:H7"/>
    <mergeCell ref="B5:H5"/>
    <mergeCell ref="B3:H3"/>
    <mergeCell ref="B4:H4"/>
  </mergeCells>
  <pageMargins left="0.7" right="0.7" top="0.75" bottom="0.75" header="0.3" footer="0.3"/>
  <ignoredErrors>
    <ignoredError sqref="C13:F13" numberStoredAsText="1"/>
    <ignoredError sqref="D12:H12" formulaRange="1"/>
  </ignoredErrors>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3"/>
  <sheetViews>
    <sheetView showGridLines="0" workbookViewId="0">
      <selection activeCell="P9" sqref="P9"/>
    </sheetView>
  </sheetViews>
  <sheetFormatPr defaultRowHeight="15" x14ac:dyDescent="0.25"/>
  <cols>
    <col min="1" max="1" width="5.5703125" customWidth="1"/>
    <col min="2" max="2" width="9.42578125" customWidth="1"/>
    <col min="3" max="12" width="5.85546875" customWidth="1"/>
    <col min="13" max="13" width="14.5703125" customWidth="1"/>
    <col min="14" max="14" width="8.42578125" customWidth="1"/>
    <col min="15" max="15" width="6.85546875" customWidth="1"/>
  </cols>
  <sheetData>
    <row r="2" spans="1:15" x14ac:dyDescent="0.25">
      <c r="B2" s="700" t="s">
        <v>508</v>
      </c>
      <c r="C2" s="700"/>
      <c r="D2" s="700"/>
      <c r="E2" s="700"/>
      <c r="F2" s="700"/>
      <c r="G2" s="700"/>
      <c r="H2" s="700"/>
      <c r="I2" s="700"/>
      <c r="J2" s="700"/>
      <c r="K2" s="700"/>
      <c r="L2" s="700"/>
      <c r="M2" s="700"/>
      <c r="N2" s="66"/>
      <c r="O2" s="66"/>
    </row>
    <row r="3" spans="1:15" ht="14.45" customHeight="1" x14ac:dyDescent="0.25">
      <c r="B3" s="700" t="s">
        <v>511</v>
      </c>
      <c r="C3" s="700"/>
      <c r="D3" s="700"/>
      <c r="E3" s="700"/>
      <c r="F3" s="700"/>
      <c r="G3" s="700"/>
      <c r="H3" s="700"/>
      <c r="I3" s="700"/>
      <c r="J3" s="700"/>
      <c r="K3" s="700"/>
      <c r="L3" s="700"/>
      <c r="M3" s="700"/>
      <c r="N3" s="401"/>
      <c r="O3" s="401"/>
    </row>
    <row r="4" spans="1:15" ht="35.25" customHeight="1" x14ac:dyDescent="0.25">
      <c r="A4" t="s">
        <v>15</v>
      </c>
      <c r="B4" s="699" t="s">
        <v>514</v>
      </c>
      <c r="C4" s="699"/>
      <c r="D4" s="699"/>
      <c r="E4" s="699"/>
      <c r="F4" s="699"/>
      <c r="G4" s="699"/>
      <c r="H4" s="699"/>
      <c r="I4" s="699"/>
      <c r="J4" s="699"/>
      <c r="K4" s="699"/>
      <c r="L4" s="699"/>
      <c r="M4" s="699"/>
      <c r="N4" s="172"/>
      <c r="O4" s="172"/>
    </row>
    <row r="5" spans="1:15" ht="9" customHeight="1" x14ac:dyDescent="0.25">
      <c r="B5" s="12"/>
      <c r="C5" s="75"/>
      <c r="D5" s="75"/>
      <c r="E5" s="75"/>
      <c r="F5" s="75"/>
      <c r="G5" s="75"/>
      <c r="H5" s="75"/>
      <c r="I5" s="75"/>
      <c r="J5" s="75"/>
      <c r="K5" s="75"/>
      <c r="L5" s="75"/>
      <c r="M5" s="75"/>
      <c r="N5" s="81"/>
      <c r="O5" s="76"/>
    </row>
    <row r="6" spans="1:15" ht="30" customHeight="1" x14ac:dyDescent="0.25">
      <c r="B6" s="740" t="s">
        <v>274</v>
      </c>
      <c r="C6" s="741"/>
      <c r="D6" s="741"/>
      <c r="E6" s="741"/>
      <c r="F6" s="741"/>
      <c r="G6" s="741"/>
      <c r="H6" s="741"/>
      <c r="I6" s="741"/>
      <c r="J6" s="741"/>
      <c r="K6" s="741"/>
      <c r="L6" s="741"/>
      <c r="M6" s="741"/>
      <c r="N6" s="194"/>
      <c r="O6" s="76"/>
    </row>
    <row r="7" spans="1:15" ht="30" customHeight="1" x14ac:dyDescent="0.25">
      <c r="B7" s="742" t="s">
        <v>7</v>
      </c>
      <c r="C7" s="744" t="s">
        <v>271</v>
      </c>
      <c r="D7" s="745"/>
      <c r="E7" s="745"/>
      <c r="F7" s="745"/>
      <c r="G7" s="746"/>
      <c r="H7" s="744" t="s">
        <v>273</v>
      </c>
      <c r="I7" s="745"/>
      <c r="J7" s="745"/>
      <c r="K7" s="745"/>
      <c r="L7" s="746"/>
      <c r="M7" s="747" t="s">
        <v>391</v>
      </c>
      <c r="N7" s="195"/>
      <c r="O7" s="76"/>
    </row>
    <row r="8" spans="1:15" ht="30" customHeight="1" thickBot="1" x14ac:dyDescent="0.3">
      <c r="B8" s="743"/>
      <c r="C8" s="555">
        <v>22</v>
      </c>
      <c r="D8" s="556">
        <v>23</v>
      </c>
      <c r="E8" s="556">
        <v>24</v>
      </c>
      <c r="F8" s="556">
        <v>25</v>
      </c>
      <c r="G8" s="557">
        <v>26</v>
      </c>
      <c r="H8" s="555">
        <v>22</v>
      </c>
      <c r="I8" s="556">
        <v>23</v>
      </c>
      <c r="J8" s="556">
        <v>24</v>
      </c>
      <c r="K8" s="556">
        <v>25</v>
      </c>
      <c r="L8" s="557">
        <v>26</v>
      </c>
      <c r="M8" s="748"/>
      <c r="N8" s="195"/>
      <c r="O8" s="76" t="s">
        <v>15</v>
      </c>
    </row>
    <row r="9" spans="1:15" ht="30" customHeight="1" thickTop="1" x14ac:dyDescent="0.25">
      <c r="B9" s="558">
        <v>2015</v>
      </c>
      <c r="C9" s="559" t="s">
        <v>20</v>
      </c>
      <c r="D9" s="560" t="s">
        <v>20</v>
      </c>
      <c r="E9" s="560" t="s">
        <v>20</v>
      </c>
      <c r="F9" s="560" t="s">
        <v>20</v>
      </c>
      <c r="G9" s="561" t="s">
        <v>20</v>
      </c>
      <c r="H9" s="559" t="s">
        <v>20</v>
      </c>
      <c r="I9" s="560" t="s">
        <v>20</v>
      </c>
      <c r="J9" s="560" t="s">
        <v>20</v>
      </c>
      <c r="K9" s="560" t="s">
        <v>20</v>
      </c>
      <c r="L9" s="562" t="s">
        <v>20</v>
      </c>
      <c r="M9" s="563" t="s">
        <v>275</v>
      </c>
      <c r="N9" s="196"/>
      <c r="O9" s="76"/>
    </row>
    <row r="10" spans="1:15" ht="30" customHeight="1" x14ac:dyDescent="0.25">
      <c r="B10" s="564">
        <v>2016</v>
      </c>
      <c r="C10" s="565">
        <v>14</v>
      </c>
      <c r="D10" s="566">
        <v>3</v>
      </c>
      <c r="E10" s="566">
        <v>1</v>
      </c>
      <c r="F10" s="566">
        <v>8</v>
      </c>
      <c r="G10" s="567">
        <v>1</v>
      </c>
      <c r="H10" s="565">
        <v>18</v>
      </c>
      <c r="I10" s="566">
        <v>1</v>
      </c>
      <c r="J10" s="566">
        <v>1</v>
      </c>
      <c r="K10" s="566">
        <v>2</v>
      </c>
      <c r="L10" s="568">
        <v>1</v>
      </c>
      <c r="M10" s="563" t="s">
        <v>276</v>
      </c>
      <c r="N10" s="197"/>
      <c r="O10" s="76"/>
    </row>
    <row r="11" spans="1:15" ht="30" customHeight="1" x14ac:dyDescent="0.25">
      <c r="B11" s="564">
        <v>2017</v>
      </c>
      <c r="C11" s="565">
        <v>11</v>
      </c>
      <c r="D11" s="566">
        <v>4</v>
      </c>
      <c r="E11" s="566">
        <v>1</v>
      </c>
      <c r="F11" s="566">
        <v>12</v>
      </c>
      <c r="G11" s="567">
        <v>0</v>
      </c>
      <c r="H11" s="565">
        <v>26</v>
      </c>
      <c r="I11" s="566">
        <v>1</v>
      </c>
      <c r="J11" s="566">
        <v>0</v>
      </c>
      <c r="K11" s="566">
        <v>6</v>
      </c>
      <c r="L11" s="568">
        <v>5</v>
      </c>
      <c r="M11" s="563" t="s">
        <v>277</v>
      </c>
      <c r="N11" s="197"/>
      <c r="O11" s="76"/>
    </row>
    <row r="12" spans="1:15" ht="30" customHeight="1" x14ac:dyDescent="0.25">
      <c r="B12" s="564">
        <v>2018</v>
      </c>
      <c r="C12" s="565">
        <v>25</v>
      </c>
      <c r="D12" s="566">
        <v>1</v>
      </c>
      <c r="E12" s="566">
        <v>1</v>
      </c>
      <c r="F12" s="566">
        <v>14</v>
      </c>
      <c r="G12" s="567">
        <v>0</v>
      </c>
      <c r="H12" s="565">
        <v>30</v>
      </c>
      <c r="I12" s="566">
        <v>0</v>
      </c>
      <c r="J12" s="566">
        <v>0</v>
      </c>
      <c r="K12" s="566">
        <v>8</v>
      </c>
      <c r="L12" s="568">
        <v>1</v>
      </c>
      <c r="M12" s="563" t="s">
        <v>278</v>
      </c>
      <c r="N12" s="197"/>
      <c r="O12" s="76"/>
    </row>
    <row r="13" spans="1:15" ht="30" customHeight="1" x14ac:dyDescent="0.25">
      <c r="B13" s="564">
        <v>2019</v>
      </c>
      <c r="C13" s="559">
        <v>20</v>
      </c>
      <c r="D13" s="560">
        <v>3</v>
      </c>
      <c r="E13" s="560">
        <v>2</v>
      </c>
      <c r="F13" s="560">
        <v>15</v>
      </c>
      <c r="G13" s="561">
        <v>1</v>
      </c>
      <c r="H13" s="559">
        <v>29</v>
      </c>
      <c r="I13" s="560">
        <v>2</v>
      </c>
      <c r="J13" s="560">
        <v>3</v>
      </c>
      <c r="K13" s="560">
        <v>5</v>
      </c>
      <c r="L13" s="562">
        <v>1</v>
      </c>
      <c r="M13" s="563" t="s">
        <v>279</v>
      </c>
      <c r="N13" s="198"/>
      <c r="O13" s="76"/>
    </row>
    <row r="14" spans="1:15" ht="30" customHeight="1" x14ac:dyDescent="0.25">
      <c r="B14" s="564">
        <v>2020</v>
      </c>
      <c r="C14" s="559">
        <v>10</v>
      </c>
      <c r="D14" s="560">
        <v>4</v>
      </c>
      <c r="E14" s="560">
        <v>1</v>
      </c>
      <c r="F14" s="560">
        <v>11</v>
      </c>
      <c r="G14" s="561">
        <v>0</v>
      </c>
      <c r="H14" s="559">
        <v>20</v>
      </c>
      <c r="I14" s="560">
        <v>3</v>
      </c>
      <c r="J14" s="560">
        <v>1</v>
      </c>
      <c r="K14" s="560">
        <v>6</v>
      </c>
      <c r="L14" s="562">
        <v>0</v>
      </c>
      <c r="M14" s="563" t="s">
        <v>306</v>
      </c>
      <c r="N14" s="198"/>
      <c r="O14" s="76"/>
    </row>
    <row r="15" spans="1:15" x14ac:dyDescent="0.25">
      <c r="B15" s="553" t="s">
        <v>14</v>
      </c>
      <c r="N15" s="40"/>
      <c r="O15" s="76"/>
    </row>
    <row r="16" spans="1:15" x14ac:dyDescent="0.25">
      <c r="B16" s="554" t="s">
        <v>417</v>
      </c>
      <c r="N16" s="40"/>
      <c r="O16" s="76"/>
    </row>
    <row r="17" spans="2:15" x14ac:dyDescent="0.25">
      <c r="B17" s="553" t="s">
        <v>340</v>
      </c>
    </row>
    <row r="18" spans="2:15" x14ac:dyDescent="0.25">
      <c r="B18" s="553" t="s">
        <v>341</v>
      </c>
    </row>
    <row r="19" spans="2:15" x14ac:dyDescent="0.25">
      <c r="B19" s="554" t="s">
        <v>305</v>
      </c>
      <c r="C19" s="246"/>
      <c r="D19" s="246"/>
    </row>
    <row r="20" spans="2:15" x14ac:dyDescent="0.25">
      <c r="B20" s="350"/>
      <c r="D20" s="66"/>
      <c r="E20" s="66"/>
      <c r="F20" s="66"/>
      <c r="G20" s="66"/>
      <c r="H20" s="66"/>
      <c r="I20" s="66"/>
      <c r="J20" s="66"/>
      <c r="K20" s="66"/>
      <c r="L20" s="66"/>
      <c r="M20" s="66"/>
      <c r="N20" s="66"/>
      <c r="O20" s="66"/>
    </row>
    <row r="21" spans="2:15" ht="18.75" x14ac:dyDescent="0.25">
      <c r="B21" s="172"/>
      <c r="C21" s="142"/>
      <c r="D21" s="172"/>
      <c r="E21" s="172"/>
      <c r="F21" s="172"/>
      <c r="G21" s="172"/>
      <c r="H21" s="172"/>
      <c r="I21" s="172"/>
      <c r="J21" s="172"/>
      <c r="K21" s="172"/>
      <c r="L21" s="172"/>
      <c r="M21" s="172"/>
      <c r="N21" s="172"/>
      <c r="O21" s="172"/>
    </row>
    <row r="22" spans="2:15" ht="8.25" customHeight="1" x14ac:dyDescent="0.25">
      <c r="B22" s="12"/>
      <c r="C22" s="75"/>
      <c r="D22" s="75"/>
      <c r="E22" s="75"/>
      <c r="F22" s="75"/>
      <c r="G22" s="75"/>
      <c r="H22" s="75"/>
      <c r="I22" s="75"/>
      <c r="J22" s="75"/>
      <c r="K22" s="75"/>
      <c r="L22" s="75"/>
      <c r="M22" s="75"/>
      <c r="N22" s="75"/>
      <c r="O22" s="75"/>
    </row>
    <row r="23" spans="2:15" ht="9" customHeight="1" x14ac:dyDescent="0.25">
      <c r="B23" s="167"/>
      <c r="C23" s="167"/>
      <c r="D23" s="167"/>
      <c r="E23" s="167"/>
      <c r="F23" s="167"/>
      <c r="G23" s="167"/>
      <c r="H23" s="167"/>
      <c r="I23" s="167"/>
      <c r="J23" s="167"/>
      <c r="K23" s="167" t="s">
        <v>15</v>
      </c>
      <c r="L23" s="167"/>
      <c r="M23" s="167"/>
      <c r="N23" s="167"/>
      <c r="O23" s="167"/>
    </row>
    <row r="24" spans="2:15" x14ac:dyDescent="0.25">
      <c r="B24" s="173"/>
      <c r="C24" s="41"/>
      <c r="D24" s="41"/>
      <c r="E24" s="41"/>
      <c r="F24" s="41"/>
      <c r="G24" s="41"/>
      <c r="H24" s="41"/>
      <c r="I24" s="41"/>
      <c r="J24" s="41"/>
      <c r="K24" s="41"/>
      <c r="L24" s="41"/>
      <c r="M24" s="41" t="s">
        <v>15</v>
      </c>
      <c r="N24" s="41"/>
      <c r="O24" s="41"/>
    </row>
    <row r="25" spans="2:15" x14ac:dyDescent="0.25">
      <c r="B25" s="174"/>
      <c r="C25" s="199"/>
      <c r="D25" s="199"/>
      <c r="E25" s="199"/>
      <c r="F25" s="199"/>
      <c r="G25" s="199"/>
      <c r="H25" s="199"/>
      <c r="I25" s="199"/>
      <c r="J25" s="199"/>
      <c r="K25" s="199"/>
      <c r="L25" s="199"/>
      <c r="M25" s="199"/>
      <c r="N25" s="199"/>
      <c r="O25" s="199"/>
    </row>
    <row r="26" spans="2:15" x14ac:dyDescent="0.25">
      <c r="B26" s="174"/>
      <c r="C26" s="199"/>
      <c r="D26" s="199"/>
      <c r="E26" s="199"/>
      <c r="F26" s="199"/>
      <c r="G26" s="199" t="s">
        <v>15</v>
      </c>
      <c r="H26" s="199"/>
      <c r="I26" s="199"/>
      <c r="J26" s="199"/>
      <c r="K26" s="199"/>
      <c r="L26" s="199"/>
      <c r="M26" s="199"/>
      <c r="N26" s="199"/>
      <c r="O26" s="199"/>
    </row>
    <row r="27" spans="2:15" x14ac:dyDescent="0.25">
      <c r="B27" s="174"/>
      <c r="C27" s="199"/>
      <c r="D27" s="199"/>
      <c r="E27" s="199"/>
      <c r="F27" s="199"/>
      <c r="G27" s="199"/>
      <c r="H27" s="199"/>
      <c r="I27" s="199"/>
      <c r="J27" s="199"/>
      <c r="K27" s="199"/>
      <c r="L27" s="199"/>
      <c r="M27" s="199"/>
      <c r="N27" s="199"/>
      <c r="O27" s="199"/>
    </row>
    <row r="28" spans="2:15" x14ac:dyDescent="0.25">
      <c r="B28" s="175"/>
      <c r="C28" s="176"/>
      <c r="D28" s="176"/>
      <c r="E28" s="176"/>
      <c r="F28" s="176"/>
      <c r="G28" s="176"/>
      <c r="H28" s="176"/>
      <c r="I28" s="176"/>
      <c r="J28" s="176"/>
      <c r="K28" s="176"/>
      <c r="L28" s="176"/>
      <c r="M28" s="176"/>
      <c r="N28" s="176"/>
      <c r="O28" s="176"/>
    </row>
    <row r="29" spans="2:15" x14ac:dyDescent="0.25">
      <c r="B29" s="177"/>
      <c r="C29" s="178"/>
      <c r="D29" s="178"/>
      <c r="E29" s="178"/>
      <c r="F29" s="178"/>
      <c r="G29" s="178"/>
      <c r="H29" s="178"/>
      <c r="I29" s="178"/>
      <c r="J29" s="178"/>
      <c r="K29" s="178"/>
      <c r="L29" s="178"/>
      <c r="M29" s="178"/>
      <c r="N29" s="178"/>
      <c r="O29" s="178"/>
    </row>
    <row r="30" spans="2:15" ht="15.75" x14ac:dyDescent="0.25">
      <c r="B30" s="179"/>
      <c r="C30" s="180"/>
      <c r="D30" s="180"/>
      <c r="E30" s="180"/>
      <c r="F30" s="180"/>
      <c r="G30" s="180"/>
      <c r="H30" s="180"/>
      <c r="I30" s="180"/>
      <c r="J30" s="180"/>
      <c r="K30" s="180"/>
      <c r="L30" s="180"/>
      <c r="M30" s="180"/>
      <c r="N30" s="180"/>
      <c r="O30" s="180"/>
    </row>
    <row r="31" spans="2:15" x14ac:dyDescent="0.25">
      <c r="B31" s="48"/>
      <c r="C31" s="81"/>
      <c r="D31" s="81"/>
      <c r="E31" s="81"/>
      <c r="F31" s="81"/>
      <c r="G31" s="81"/>
      <c r="H31" s="81"/>
      <c r="I31" s="81"/>
      <c r="J31" s="81"/>
      <c r="K31" s="81"/>
      <c r="L31" s="81"/>
      <c r="M31" s="81"/>
      <c r="N31" s="81"/>
      <c r="O31" s="81"/>
    </row>
    <row r="32" spans="2:15" x14ac:dyDescent="0.25">
      <c r="B32" s="185"/>
      <c r="C32" s="185"/>
      <c r="D32" s="185"/>
      <c r="E32" s="185"/>
      <c r="F32" s="185"/>
      <c r="G32" s="185"/>
      <c r="H32" s="185"/>
      <c r="I32" s="185"/>
      <c r="J32" s="185"/>
      <c r="K32" s="185"/>
      <c r="L32" s="185"/>
      <c r="M32" s="185"/>
      <c r="N32" s="185"/>
      <c r="O32" s="185"/>
    </row>
    <row r="33" spans="2:15" ht="15.75" x14ac:dyDescent="0.25">
      <c r="B33" s="181"/>
      <c r="C33" s="182"/>
      <c r="D33" s="181"/>
      <c r="E33" s="181"/>
      <c r="F33" s="181"/>
      <c r="G33" s="181"/>
      <c r="H33" s="181"/>
      <c r="I33" s="181"/>
      <c r="J33" s="181"/>
      <c r="K33" s="181"/>
      <c r="L33" s="181"/>
      <c r="M33" s="181"/>
      <c r="N33" s="181"/>
      <c r="O33" s="181"/>
    </row>
    <row r="34" spans="2:15" ht="17.25" customHeight="1" x14ac:dyDescent="0.25">
      <c r="B34" s="144"/>
      <c r="C34" s="186"/>
      <c r="D34" s="186"/>
      <c r="E34" s="186"/>
      <c r="F34" s="186"/>
      <c r="G34" s="186"/>
      <c r="H34" s="186"/>
      <c r="I34" s="186"/>
      <c r="J34" s="186"/>
      <c r="K34" s="186"/>
      <c r="L34" s="186"/>
      <c r="M34" s="187"/>
      <c r="N34" s="187"/>
      <c r="O34" s="187"/>
    </row>
    <row r="35" spans="2:15" ht="15" customHeight="1" x14ac:dyDescent="0.25">
      <c r="B35" s="144"/>
      <c r="C35" s="165"/>
      <c r="D35" s="165"/>
      <c r="E35" s="165"/>
      <c r="F35" s="165"/>
      <c r="G35" s="165"/>
      <c r="H35" s="165"/>
      <c r="I35" s="165"/>
      <c r="J35" s="165"/>
      <c r="K35" s="165"/>
      <c r="L35" s="165"/>
      <c r="M35" s="188"/>
      <c r="N35" s="188"/>
      <c r="O35" s="188"/>
    </row>
    <row r="36" spans="2:15" ht="15.75" x14ac:dyDescent="0.25">
      <c r="B36" s="165"/>
      <c r="C36" s="190"/>
      <c r="D36" s="190"/>
      <c r="E36" s="190"/>
      <c r="F36" s="190"/>
      <c r="G36" s="190"/>
      <c r="H36" s="190"/>
      <c r="I36" s="190"/>
      <c r="J36" s="190"/>
      <c r="K36" s="190"/>
      <c r="L36" s="190"/>
      <c r="M36" s="183"/>
      <c r="N36" s="183"/>
      <c r="O36" s="183"/>
    </row>
    <row r="37" spans="2:15" ht="15.75" x14ac:dyDescent="0.25">
      <c r="B37" s="165"/>
      <c r="C37" s="190"/>
      <c r="D37" s="190"/>
      <c r="E37" s="190"/>
      <c r="F37" s="190"/>
      <c r="G37" s="190"/>
      <c r="H37" s="190"/>
      <c r="I37" s="190"/>
      <c r="J37" s="190"/>
      <c r="K37" s="190"/>
      <c r="L37" s="190"/>
      <c r="M37" s="191"/>
      <c r="N37" s="191"/>
      <c r="O37" s="191"/>
    </row>
    <row r="38" spans="2:15" ht="15.75" x14ac:dyDescent="0.25">
      <c r="B38" s="165"/>
      <c r="C38" s="190"/>
      <c r="D38" s="190"/>
      <c r="E38" s="190"/>
      <c r="F38" s="190"/>
      <c r="G38" s="190"/>
      <c r="H38" s="190"/>
      <c r="I38" s="190"/>
      <c r="J38" s="190"/>
      <c r="K38" s="190"/>
      <c r="L38" s="190"/>
      <c r="M38" s="191"/>
      <c r="N38" s="191"/>
      <c r="O38" s="191"/>
    </row>
    <row r="39" spans="2:15" ht="15.75" x14ac:dyDescent="0.25">
      <c r="B39" s="165"/>
      <c r="C39" s="190"/>
      <c r="D39" s="190"/>
      <c r="E39" s="190"/>
      <c r="F39" s="190"/>
      <c r="G39" s="190"/>
      <c r="H39" s="190"/>
      <c r="I39" s="190"/>
      <c r="J39" s="190"/>
      <c r="K39" s="190"/>
      <c r="L39" s="190"/>
      <c r="M39" s="191"/>
      <c r="N39" s="191"/>
      <c r="O39" s="191"/>
    </row>
    <row r="40" spans="2:15" ht="15.75" x14ac:dyDescent="0.25">
      <c r="B40" s="165"/>
      <c r="C40" s="190"/>
      <c r="D40" s="190"/>
      <c r="E40" s="190"/>
      <c r="F40" s="190"/>
      <c r="G40" s="190"/>
      <c r="H40" s="190"/>
      <c r="I40" s="190"/>
      <c r="J40" s="190"/>
      <c r="K40" s="190"/>
      <c r="L40" s="190"/>
      <c r="M40" s="184"/>
      <c r="N40" s="184"/>
      <c r="O40" s="184"/>
    </row>
    <row r="41" spans="2:15" x14ac:dyDescent="0.25">
      <c r="B41" s="185"/>
      <c r="C41" s="185"/>
      <c r="D41" s="185"/>
      <c r="E41" s="185"/>
      <c r="F41" s="185"/>
      <c r="G41" s="185"/>
      <c r="H41" s="185"/>
      <c r="I41" s="185"/>
      <c r="J41" s="185"/>
      <c r="K41" s="185"/>
      <c r="L41" s="185"/>
      <c r="M41" s="185"/>
      <c r="N41" s="185"/>
      <c r="O41" s="185"/>
    </row>
    <row r="42" spans="2:15" ht="15.75" x14ac:dyDescent="0.25">
      <c r="B42" s="192"/>
      <c r="C42" s="193"/>
      <c r="D42" s="193"/>
      <c r="E42" s="193"/>
      <c r="F42" s="193"/>
      <c r="G42" s="193"/>
      <c r="H42" s="193"/>
      <c r="I42" s="193"/>
      <c r="J42" s="193"/>
      <c r="K42" s="193"/>
      <c r="L42" s="193"/>
      <c r="M42" s="193"/>
      <c r="N42" s="193"/>
      <c r="O42" s="193"/>
    </row>
    <row r="43" spans="2:15" x14ac:dyDescent="0.25">
      <c r="B43" s="185"/>
      <c r="C43" s="185"/>
      <c r="D43" s="185"/>
      <c r="E43" s="185"/>
      <c r="F43" s="185"/>
      <c r="G43" s="185"/>
      <c r="H43" s="185"/>
      <c r="I43" s="185"/>
      <c r="J43" s="185"/>
      <c r="K43" s="185"/>
      <c r="L43" s="185"/>
      <c r="M43" s="185"/>
      <c r="N43" s="185"/>
      <c r="O43" s="185"/>
    </row>
  </sheetData>
  <mergeCells count="8">
    <mergeCell ref="B3:M3"/>
    <mergeCell ref="B2:M2"/>
    <mergeCell ref="B4:M4"/>
    <mergeCell ref="B6:M6"/>
    <mergeCell ref="B7:B8"/>
    <mergeCell ref="C7:G7"/>
    <mergeCell ref="H7:L7"/>
    <mergeCell ref="M7:M8"/>
  </mergeCells>
  <pageMargins left="0.7" right="0.7" top="0.75" bottom="0.75" header="0.3" footer="0.3"/>
  <pageSetup paperSize="9"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0"/>
  </sheetPr>
  <dimension ref="A2:K33"/>
  <sheetViews>
    <sheetView showGridLines="0" zoomScaleNormal="100" workbookViewId="0">
      <selection activeCell="K4" sqref="K4"/>
    </sheetView>
  </sheetViews>
  <sheetFormatPr defaultColWidth="9.140625" defaultRowHeight="14.25" x14ac:dyDescent="0.2"/>
  <cols>
    <col min="1" max="1" width="10.42578125" style="6" customWidth="1"/>
    <col min="2" max="2" width="32.5703125" style="6" customWidth="1"/>
    <col min="3" max="16384" width="9.140625" style="6"/>
  </cols>
  <sheetData>
    <row r="2" spans="1:11" ht="27" customHeight="1" x14ac:dyDescent="0.2">
      <c r="B2" s="669" t="s">
        <v>508</v>
      </c>
      <c r="C2" s="669"/>
      <c r="D2" s="669"/>
      <c r="E2" s="669"/>
      <c r="F2" s="669"/>
      <c r="G2" s="669"/>
      <c r="H2" s="669"/>
    </row>
    <row r="3" spans="1:11" s="24" customFormat="1" ht="18" customHeight="1" x14ac:dyDescent="0.2">
      <c r="B3" s="669" t="s">
        <v>721</v>
      </c>
      <c r="C3" s="669"/>
      <c r="D3" s="669"/>
      <c r="E3" s="669"/>
      <c r="F3" s="669"/>
      <c r="G3" s="669"/>
      <c r="H3" s="669"/>
    </row>
    <row r="4" spans="1:11" ht="27.75" customHeight="1" x14ac:dyDescent="0.25">
      <c r="B4" s="749" t="s">
        <v>515</v>
      </c>
      <c r="C4" s="749"/>
      <c r="D4" s="749"/>
      <c r="E4" s="749"/>
      <c r="F4" s="749"/>
      <c r="G4" s="749"/>
      <c r="H4" s="749"/>
      <c r="I4" s="24"/>
      <c r="J4" s="75"/>
      <c r="K4" s="75"/>
    </row>
    <row r="5" spans="1:11" ht="15" x14ac:dyDescent="0.25">
      <c r="A5" s="10"/>
      <c r="B5" s="75"/>
      <c r="C5" s="75"/>
      <c r="D5" s="75"/>
      <c r="E5" s="75"/>
      <c r="F5" s="75"/>
      <c r="G5" s="75"/>
      <c r="H5" s="75"/>
      <c r="I5" s="24"/>
      <c r="J5" s="75"/>
      <c r="K5" s="75"/>
    </row>
    <row r="6" spans="1:11" ht="30" customHeight="1" x14ac:dyDescent="0.25">
      <c r="B6" s="666" t="s">
        <v>4</v>
      </c>
      <c r="C6" s="667"/>
      <c r="D6" s="667"/>
      <c r="E6" s="667"/>
      <c r="F6" s="667"/>
      <c r="G6" s="667"/>
      <c r="H6" s="668"/>
      <c r="I6" s="82"/>
      <c r="J6" s="75"/>
      <c r="K6" s="75"/>
    </row>
    <row r="7" spans="1:11" ht="30" customHeight="1" x14ac:dyDescent="0.25">
      <c r="B7" s="358" t="s">
        <v>43</v>
      </c>
      <c r="C7" s="15">
        <v>2015</v>
      </c>
      <c r="D7" s="15">
        <v>2016</v>
      </c>
      <c r="E7" s="15">
        <v>2017</v>
      </c>
      <c r="F7" s="15">
        <v>2018</v>
      </c>
      <c r="G7" s="15">
        <v>2019</v>
      </c>
      <c r="H7" s="15">
        <v>2020</v>
      </c>
      <c r="I7" s="75"/>
      <c r="J7" s="75"/>
      <c r="K7" s="75"/>
    </row>
    <row r="8" spans="1:11" ht="30" customHeight="1" x14ac:dyDescent="0.25">
      <c r="A8" s="7"/>
      <c r="B8" s="267" t="s">
        <v>5</v>
      </c>
      <c r="C8" s="18">
        <v>0</v>
      </c>
      <c r="D8" s="18">
        <v>4</v>
      </c>
      <c r="E8" s="18">
        <v>5</v>
      </c>
      <c r="F8" s="18">
        <v>5</v>
      </c>
      <c r="G8" s="18">
        <v>4</v>
      </c>
      <c r="H8" s="18">
        <v>2</v>
      </c>
      <c r="I8" s="75"/>
      <c r="J8" s="75"/>
      <c r="K8" s="75"/>
    </row>
    <row r="9" spans="1:11" ht="30" customHeight="1" x14ac:dyDescent="0.25">
      <c r="A9" s="7"/>
      <c r="B9" s="267" t="s">
        <v>2</v>
      </c>
      <c r="C9" s="18">
        <v>6</v>
      </c>
      <c r="D9" s="18">
        <v>3</v>
      </c>
      <c r="E9" s="18">
        <v>20</v>
      </c>
      <c r="F9" s="18">
        <v>21</v>
      </c>
      <c r="G9" s="18">
        <v>10</v>
      </c>
      <c r="H9" s="18">
        <v>16</v>
      </c>
      <c r="I9" s="75"/>
      <c r="J9" s="75"/>
      <c r="K9" s="75"/>
    </row>
    <row r="10" spans="1:11" ht="30" customHeight="1" x14ac:dyDescent="0.25">
      <c r="A10" s="7"/>
      <c r="B10" s="267" t="s">
        <v>3</v>
      </c>
      <c r="C10" s="18">
        <v>21</v>
      </c>
      <c r="D10" s="18">
        <v>10</v>
      </c>
      <c r="E10" s="18">
        <v>16</v>
      </c>
      <c r="F10" s="18">
        <v>11</v>
      </c>
      <c r="G10" s="18">
        <v>13</v>
      </c>
      <c r="H10" s="18">
        <v>9</v>
      </c>
      <c r="I10" s="75"/>
      <c r="J10" s="75"/>
      <c r="K10" s="75"/>
    </row>
    <row r="11" spans="1:11" ht="30" customHeight="1" thickBot="1" x14ac:dyDescent="0.3">
      <c r="A11" s="7"/>
      <c r="B11" s="32" t="s">
        <v>1</v>
      </c>
      <c r="C11" s="32">
        <v>27</v>
      </c>
      <c r="D11" s="32">
        <v>17</v>
      </c>
      <c r="E11" s="32">
        <v>41</v>
      </c>
      <c r="F11" s="32">
        <v>37</v>
      </c>
      <c r="G11" s="32">
        <v>27</v>
      </c>
      <c r="H11" s="32">
        <v>27</v>
      </c>
      <c r="I11" s="75"/>
      <c r="J11" s="75"/>
      <c r="K11" s="75"/>
    </row>
    <row r="12" spans="1:11" s="24" customFormat="1" ht="30" customHeight="1" thickTop="1" x14ac:dyDescent="0.25">
      <c r="B12" s="300" t="s">
        <v>350</v>
      </c>
      <c r="C12" s="293" t="s">
        <v>38</v>
      </c>
      <c r="D12" s="293" t="s">
        <v>39</v>
      </c>
      <c r="E12" s="293" t="s">
        <v>40</v>
      </c>
      <c r="F12" s="293" t="s">
        <v>41</v>
      </c>
      <c r="G12" s="294">
        <v>240</v>
      </c>
      <c r="H12" s="294">
        <v>169</v>
      </c>
      <c r="I12" s="75"/>
      <c r="J12" s="75"/>
      <c r="K12" s="75"/>
    </row>
    <row r="13" spans="1:11" ht="30" customHeight="1" x14ac:dyDescent="0.25">
      <c r="B13" s="18" t="s">
        <v>18</v>
      </c>
      <c r="C13" s="19">
        <f t="shared" ref="C13:G13" si="0">C11/C12</f>
        <v>0.19565217391304349</v>
      </c>
      <c r="D13" s="19">
        <f t="shared" si="0"/>
        <v>0.11643835616438356</v>
      </c>
      <c r="E13" s="19">
        <f t="shared" si="0"/>
        <v>0.19711538461538461</v>
      </c>
      <c r="F13" s="19">
        <f t="shared" si="0"/>
        <v>0.16818181818181818</v>
      </c>
      <c r="G13" s="19">
        <f t="shared" si="0"/>
        <v>0.1125</v>
      </c>
      <c r="H13" s="19">
        <f t="shared" ref="H13" si="1">H11/H12</f>
        <v>0.15976331360946747</v>
      </c>
      <c r="I13" s="75"/>
      <c r="J13" s="75"/>
      <c r="K13" s="75"/>
    </row>
    <row r="14" spans="1:11" ht="20.25" customHeight="1" x14ac:dyDescent="0.25">
      <c r="B14" s="30" t="s">
        <v>14</v>
      </c>
      <c r="C14" s="76"/>
      <c r="D14" s="76"/>
      <c r="E14" s="76"/>
      <c r="F14" s="76"/>
      <c r="G14" s="76"/>
      <c r="H14" s="75"/>
      <c r="I14" s="75"/>
      <c r="J14" s="75"/>
      <c r="K14" s="75"/>
    </row>
    <row r="15" spans="1:11" ht="15" x14ac:dyDescent="0.25">
      <c r="B15" s="75"/>
      <c r="C15" s="75"/>
      <c r="D15" s="75"/>
      <c r="E15" s="75"/>
      <c r="F15" s="75"/>
      <c r="G15" s="75"/>
      <c r="H15" s="75"/>
      <c r="I15" s="75"/>
      <c r="J15" s="75"/>
      <c r="K15" s="75"/>
    </row>
    <row r="16" spans="1:11" x14ac:dyDescent="0.2">
      <c r="I16" s="6" t="s">
        <v>15</v>
      </c>
    </row>
    <row r="17" spans="1:10" ht="36.75" customHeight="1" x14ac:dyDescent="0.2">
      <c r="A17" s="24"/>
      <c r="B17" s="24"/>
      <c r="C17" s="24"/>
      <c r="D17" s="24"/>
      <c r="E17" s="24"/>
      <c r="F17" s="24"/>
      <c r="G17" s="24"/>
      <c r="H17" s="24"/>
    </row>
    <row r="18" spans="1:10" ht="31.5" customHeight="1" x14ac:dyDescent="0.2">
      <c r="A18" s="24"/>
      <c r="B18" s="24"/>
      <c r="C18" s="24"/>
      <c r="D18" s="24"/>
      <c r="E18" s="24"/>
      <c r="F18" s="24"/>
      <c r="G18" s="24"/>
      <c r="H18" s="24"/>
      <c r="J18" s="6" t="s">
        <v>15</v>
      </c>
    </row>
    <row r="19" spans="1:10" ht="39" customHeight="1" x14ac:dyDescent="0.2">
      <c r="A19" s="24"/>
      <c r="B19" s="24"/>
      <c r="C19" s="24"/>
      <c r="D19" s="24"/>
      <c r="E19" s="24"/>
      <c r="F19" s="24"/>
      <c r="G19" s="24"/>
      <c r="H19" s="24"/>
    </row>
    <row r="20" spans="1:10" x14ac:dyDescent="0.2">
      <c r="A20" s="24"/>
      <c r="B20" s="24"/>
      <c r="C20" s="24"/>
      <c r="D20" s="24"/>
      <c r="E20" s="24"/>
      <c r="F20" s="24"/>
      <c r="G20" s="24"/>
      <c r="H20" s="24"/>
    </row>
    <row r="21" spans="1:10" x14ac:dyDescent="0.2">
      <c r="A21" s="24"/>
      <c r="B21" s="24"/>
      <c r="C21" s="24"/>
      <c r="D21" s="24"/>
      <c r="E21" s="24"/>
      <c r="F21" s="24"/>
      <c r="G21" s="24"/>
      <c r="H21" s="24"/>
    </row>
    <row r="22" spans="1:10" x14ac:dyDescent="0.2">
      <c r="A22" s="24"/>
      <c r="B22" s="24"/>
      <c r="C22" s="24"/>
      <c r="D22" s="24"/>
      <c r="E22" s="24"/>
      <c r="F22" s="24"/>
      <c r="G22" s="24"/>
      <c r="H22" s="24"/>
    </row>
    <row r="23" spans="1:10" x14ac:dyDescent="0.2">
      <c r="A23" s="24"/>
      <c r="B23" s="24"/>
      <c r="C23" s="24"/>
      <c r="D23" s="24"/>
      <c r="E23" s="24"/>
      <c r="F23" s="24"/>
      <c r="G23" s="24"/>
      <c r="H23" s="24"/>
    </row>
    <row r="24" spans="1:10" x14ac:dyDescent="0.2">
      <c r="A24" s="24"/>
      <c r="B24" s="24"/>
      <c r="C24" s="24"/>
      <c r="D24" s="24"/>
      <c r="E24" s="24"/>
      <c r="F24" s="24"/>
      <c r="G24" s="24"/>
      <c r="H24" s="24"/>
    </row>
    <row r="25" spans="1:10" x14ac:dyDescent="0.2">
      <c r="A25" s="24"/>
      <c r="B25" s="24"/>
      <c r="C25" s="24"/>
      <c r="D25" s="24"/>
      <c r="E25" s="24"/>
      <c r="F25" s="24"/>
      <c r="G25" s="24"/>
      <c r="H25" s="24"/>
    </row>
    <row r="26" spans="1:10" x14ac:dyDescent="0.2">
      <c r="A26" s="24"/>
      <c r="B26" s="24"/>
      <c r="C26" s="24"/>
      <c r="D26" s="24"/>
      <c r="E26" s="24"/>
      <c r="F26" s="24"/>
      <c r="G26" s="24"/>
      <c r="H26" s="24"/>
    </row>
    <row r="27" spans="1:10" x14ac:dyDescent="0.2">
      <c r="A27" s="24"/>
      <c r="B27" s="24"/>
      <c r="C27" s="24"/>
      <c r="D27" s="24"/>
      <c r="E27" s="24"/>
      <c r="F27" s="24"/>
      <c r="G27" s="24"/>
      <c r="H27" s="24"/>
    </row>
    <row r="28" spans="1:10" x14ac:dyDescent="0.2">
      <c r="A28" s="24"/>
      <c r="B28" s="24"/>
      <c r="C28" s="24"/>
      <c r="D28" s="24"/>
      <c r="E28" s="24"/>
    </row>
    <row r="29" spans="1:10" x14ac:dyDescent="0.2">
      <c r="A29" s="24"/>
      <c r="B29" s="24"/>
      <c r="C29" s="24"/>
      <c r="D29" s="24"/>
      <c r="E29" s="24"/>
    </row>
    <row r="30" spans="1:10" x14ac:dyDescent="0.2">
      <c r="A30" s="24"/>
      <c r="B30" s="24"/>
      <c r="C30" s="24"/>
      <c r="D30" s="24"/>
      <c r="E30" s="24"/>
    </row>
    <row r="31" spans="1:10" x14ac:dyDescent="0.2">
      <c r="A31" s="24"/>
      <c r="B31" s="24"/>
      <c r="C31" s="24"/>
      <c r="D31" s="24"/>
      <c r="E31" s="24"/>
    </row>
    <row r="32" spans="1:10" x14ac:dyDescent="0.2">
      <c r="A32" s="24"/>
      <c r="B32" s="24"/>
      <c r="C32" s="24"/>
      <c r="D32" s="24"/>
      <c r="E32" s="24"/>
    </row>
    <row r="33" spans="1:5" x14ac:dyDescent="0.2">
      <c r="A33" s="24"/>
      <c r="B33" s="24"/>
      <c r="C33" s="24"/>
      <c r="D33" s="24"/>
      <c r="E33" s="24"/>
    </row>
  </sheetData>
  <mergeCells count="4">
    <mergeCell ref="B6:H6"/>
    <mergeCell ref="B4:H4"/>
    <mergeCell ref="B2:H2"/>
    <mergeCell ref="B3:H3"/>
  </mergeCells>
  <pageMargins left="0.7" right="0.7" top="0.75" bottom="0.75" header="0.3" footer="0.3"/>
  <pageSetup paperSize="9" orientation="portrait" r:id="rId1"/>
  <ignoredErrors>
    <ignoredError sqref="C12:F12"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0"/>
  <sheetViews>
    <sheetView showGridLines="0" zoomScaleNormal="100" workbookViewId="0">
      <selection activeCell="B2" sqref="B2:H2"/>
    </sheetView>
  </sheetViews>
  <sheetFormatPr defaultColWidth="9.140625" defaultRowHeight="14.25" x14ac:dyDescent="0.2"/>
  <cols>
    <col min="1" max="1" width="11" style="24" customWidth="1"/>
    <col min="2" max="2" width="33.5703125" style="24" customWidth="1"/>
    <col min="3" max="16384" width="9.140625" style="24"/>
  </cols>
  <sheetData>
    <row r="2" spans="2:12" ht="24.75" customHeight="1" x14ac:dyDescent="0.2">
      <c r="B2" s="750" t="s">
        <v>508</v>
      </c>
      <c r="C2" s="750"/>
      <c r="D2" s="750"/>
      <c r="E2" s="750"/>
      <c r="F2" s="750"/>
      <c r="G2" s="750"/>
      <c r="H2" s="750"/>
    </row>
    <row r="3" spans="2:12" ht="19.5" customHeight="1" x14ac:dyDescent="0.2">
      <c r="B3" s="750" t="s">
        <v>721</v>
      </c>
      <c r="C3" s="750"/>
      <c r="D3" s="750"/>
      <c r="E3" s="750"/>
      <c r="F3" s="750"/>
      <c r="G3" s="750"/>
      <c r="H3" s="750"/>
    </row>
    <row r="4" spans="2:12" ht="37.5" customHeight="1" x14ac:dyDescent="0.2">
      <c r="B4" s="749" t="s">
        <v>737</v>
      </c>
      <c r="C4" s="749"/>
      <c r="D4" s="749"/>
      <c r="E4" s="749"/>
      <c r="F4" s="749"/>
      <c r="G4" s="749"/>
      <c r="H4" s="749"/>
    </row>
    <row r="5" spans="2:12" ht="9.75" customHeight="1" x14ac:dyDescent="0.25">
      <c r="B5" s="75"/>
      <c r="C5" s="75"/>
      <c r="D5" s="75"/>
      <c r="E5" s="75"/>
      <c r="F5" s="75"/>
      <c r="G5" s="75"/>
      <c r="H5" s="75"/>
    </row>
    <row r="6" spans="2:12" ht="30" customHeight="1" x14ac:dyDescent="0.2">
      <c r="B6" s="666" t="s">
        <v>4</v>
      </c>
      <c r="C6" s="667"/>
      <c r="D6" s="667"/>
      <c r="E6" s="667"/>
      <c r="F6" s="667"/>
      <c r="G6" s="667"/>
      <c r="H6" s="668"/>
    </row>
    <row r="7" spans="2:12" ht="30" customHeight="1" x14ac:dyDescent="0.25">
      <c r="B7" s="358" t="s">
        <v>42</v>
      </c>
      <c r="C7" s="15">
        <v>2015</v>
      </c>
      <c r="D7" s="15">
        <v>2016</v>
      </c>
      <c r="E7" s="15">
        <v>2017</v>
      </c>
      <c r="F7" s="15">
        <v>2018</v>
      </c>
      <c r="G7" s="15">
        <v>2019</v>
      </c>
      <c r="H7" s="15">
        <v>2020</v>
      </c>
      <c r="I7" s="75"/>
      <c r="L7" s="24" t="s">
        <v>15</v>
      </c>
    </row>
    <row r="8" spans="2:12" ht="30" customHeight="1" x14ac:dyDescent="0.25">
      <c r="B8" s="222" t="s">
        <v>0</v>
      </c>
      <c r="C8" s="18">
        <v>5</v>
      </c>
      <c r="D8" s="18">
        <v>6</v>
      </c>
      <c r="E8" s="18">
        <v>10</v>
      </c>
      <c r="F8" s="18">
        <v>15</v>
      </c>
      <c r="G8" s="18">
        <v>15</v>
      </c>
      <c r="H8" s="18">
        <v>4</v>
      </c>
      <c r="I8" s="75"/>
    </row>
    <row r="9" spans="2:12" ht="30" customHeight="1" x14ac:dyDescent="0.25">
      <c r="B9" s="222" t="s">
        <v>52</v>
      </c>
      <c r="C9" s="18">
        <v>8</v>
      </c>
      <c r="D9" s="18">
        <v>2</v>
      </c>
      <c r="E9" s="18">
        <v>6</v>
      </c>
      <c r="F9" s="18">
        <v>2</v>
      </c>
      <c r="G9" s="18">
        <v>5</v>
      </c>
      <c r="H9" s="18">
        <v>4</v>
      </c>
      <c r="I9" s="75"/>
    </row>
    <row r="10" spans="2:12" ht="30" customHeight="1" x14ac:dyDescent="0.25">
      <c r="B10" s="222" t="s">
        <v>53</v>
      </c>
      <c r="C10" s="18">
        <v>14</v>
      </c>
      <c r="D10" s="18">
        <v>9</v>
      </c>
      <c r="E10" s="18">
        <v>21</v>
      </c>
      <c r="F10" s="18">
        <v>20</v>
      </c>
      <c r="G10" s="18">
        <v>7</v>
      </c>
      <c r="H10" s="18">
        <v>19</v>
      </c>
      <c r="I10" s="75"/>
    </row>
    <row r="11" spans="2:12" ht="30" customHeight="1" thickBot="1" x14ac:dyDescent="0.3">
      <c r="B11" s="32" t="s">
        <v>1</v>
      </c>
      <c r="C11" s="32">
        <v>27</v>
      </c>
      <c r="D11" s="32">
        <v>17</v>
      </c>
      <c r="E11" s="32">
        <v>41</v>
      </c>
      <c r="F11" s="32">
        <v>37</v>
      </c>
      <c r="G11" s="32">
        <v>27</v>
      </c>
      <c r="H11" s="32">
        <v>27</v>
      </c>
      <c r="I11" s="75"/>
    </row>
    <row r="12" spans="2:12" ht="30" customHeight="1" thickTop="1" x14ac:dyDescent="0.25">
      <c r="B12" s="300" t="s">
        <v>331</v>
      </c>
      <c r="C12" s="293" t="s">
        <v>38</v>
      </c>
      <c r="D12" s="293" t="s">
        <v>39</v>
      </c>
      <c r="E12" s="293" t="s">
        <v>40</v>
      </c>
      <c r="F12" s="293" t="s">
        <v>41</v>
      </c>
      <c r="G12" s="294">
        <v>240</v>
      </c>
      <c r="H12" s="294">
        <v>169</v>
      </c>
      <c r="I12" s="75"/>
    </row>
    <row r="13" spans="2:12" ht="30" customHeight="1" x14ac:dyDescent="0.25">
      <c r="B13" s="18" t="s">
        <v>18</v>
      </c>
      <c r="C13" s="19">
        <f t="shared" ref="C13:G13" si="0">C11/C12</f>
        <v>0.19565217391304349</v>
      </c>
      <c r="D13" s="19">
        <f t="shared" si="0"/>
        <v>0.11643835616438356</v>
      </c>
      <c r="E13" s="19">
        <f t="shared" si="0"/>
        <v>0.19711538461538461</v>
      </c>
      <c r="F13" s="19">
        <f t="shared" si="0"/>
        <v>0.16818181818181818</v>
      </c>
      <c r="G13" s="19">
        <f t="shared" si="0"/>
        <v>0.1125</v>
      </c>
      <c r="H13" s="19">
        <f t="shared" ref="H13" si="1">H11/H12</f>
        <v>0.15976331360946747</v>
      </c>
      <c r="I13" s="75"/>
    </row>
    <row r="14" spans="2:12" ht="30.75" customHeight="1" x14ac:dyDescent="0.25">
      <c r="B14" s="107" t="s">
        <v>14</v>
      </c>
      <c r="C14" s="76"/>
      <c r="D14" s="76"/>
      <c r="E14" s="76"/>
      <c r="F14" s="76"/>
      <c r="G14" s="76"/>
      <c r="H14" s="75"/>
      <c r="I14" s="75"/>
    </row>
    <row r="15" spans="2:12" ht="15" x14ac:dyDescent="0.25">
      <c r="B15" s="75"/>
      <c r="C15" s="75"/>
      <c r="D15" s="75"/>
      <c r="E15" s="75"/>
      <c r="F15" s="75"/>
      <c r="G15" s="75"/>
      <c r="H15" s="75"/>
      <c r="I15" s="75"/>
    </row>
    <row r="17" ht="14.25" customHeight="1" x14ac:dyDescent="0.2"/>
    <row r="18" ht="36.75" customHeight="1" x14ac:dyDescent="0.2"/>
    <row r="19" ht="31.5" customHeight="1" x14ac:dyDescent="0.2"/>
    <row r="20" ht="39" customHeight="1" x14ac:dyDescent="0.2"/>
  </sheetData>
  <mergeCells count="4">
    <mergeCell ref="B6:H6"/>
    <mergeCell ref="B4:H4"/>
    <mergeCell ref="B2:H2"/>
    <mergeCell ref="B3:H3"/>
  </mergeCells>
  <pageMargins left="0.7" right="0.7" top="0.75" bottom="0.75" header="0.3" footer="0.3"/>
  <ignoredErrors>
    <ignoredError sqref="C12:F12" numberStoredAsText="1"/>
  </ignoredErrors>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dimension ref="B2:G18"/>
  <sheetViews>
    <sheetView showGridLines="0" workbookViewId="0">
      <selection activeCell="K8" sqref="K8"/>
    </sheetView>
  </sheetViews>
  <sheetFormatPr defaultRowHeight="15" x14ac:dyDescent="0.25"/>
  <cols>
    <col min="1" max="1" width="10.7109375" customWidth="1"/>
    <col min="2" max="2" width="11.85546875" customWidth="1"/>
    <col min="3" max="3" width="15.7109375" customWidth="1"/>
    <col min="4" max="4" width="16" customWidth="1"/>
    <col min="5" max="5" width="15.5703125" customWidth="1"/>
    <col min="6" max="6" width="16.5703125" customWidth="1"/>
  </cols>
  <sheetData>
    <row r="2" spans="2:7" ht="23.25" customHeight="1" x14ac:dyDescent="0.25">
      <c r="B2" s="750" t="s">
        <v>521</v>
      </c>
      <c r="C2" s="750"/>
      <c r="D2" s="750"/>
      <c r="E2" s="750"/>
      <c r="F2" s="750"/>
    </row>
    <row r="3" spans="2:7" ht="27.75" customHeight="1" x14ac:dyDescent="0.25">
      <c r="B3" s="750" t="s">
        <v>721</v>
      </c>
      <c r="C3" s="750"/>
      <c r="D3" s="750"/>
      <c r="E3" s="750"/>
      <c r="F3" s="750"/>
    </row>
    <row r="4" spans="2:7" ht="25.5" customHeight="1" x14ac:dyDescent="0.25">
      <c r="B4" s="711" t="s">
        <v>738</v>
      </c>
      <c r="C4" s="711"/>
      <c r="D4" s="711"/>
      <c r="E4" s="711"/>
      <c r="F4" s="711"/>
      <c r="G4" s="75"/>
    </row>
    <row r="5" spans="2:7" ht="9.75" customHeight="1" x14ac:dyDescent="0.25">
      <c r="B5" s="75" t="s">
        <v>15</v>
      </c>
      <c r="C5" s="75"/>
      <c r="D5" s="75"/>
      <c r="E5" s="75"/>
      <c r="F5" s="75"/>
      <c r="G5" s="75"/>
    </row>
    <row r="6" spans="2:7" ht="30" customHeight="1" x14ac:dyDescent="0.25">
      <c r="B6" s="726" t="s">
        <v>4</v>
      </c>
      <c r="C6" s="727"/>
      <c r="D6" s="727"/>
      <c r="E6" s="727"/>
      <c r="F6" s="728"/>
      <c r="G6" s="75"/>
    </row>
    <row r="7" spans="2:7" ht="30" customHeight="1" x14ac:dyDescent="0.25">
      <c r="B7" s="730" t="s">
        <v>7</v>
      </c>
      <c r="C7" s="732" t="s">
        <v>47</v>
      </c>
      <c r="D7" s="733"/>
      <c r="E7" s="734"/>
      <c r="F7" s="735" t="s">
        <v>44</v>
      </c>
      <c r="G7" s="75"/>
    </row>
    <row r="8" spans="2:7" ht="32.25" customHeight="1" thickBot="1" x14ac:dyDescent="0.3">
      <c r="B8" s="731"/>
      <c r="C8" s="337" t="s">
        <v>58</v>
      </c>
      <c r="D8" s="338" t="s">
        <v>59</v>
      </c>
      <c r="E8" s="339" t="s">
        <v>60</v>
      </c>
      <c r="F8" s="736"/>
      <c r="G8" s="75"/>
    </row>
    <row r="9" spans="2:7" ht="30" customHeight="1" thickTop="1" x14ac:dyDescent="0.25">
      <c r="B9" s="340">
        <v>2015</v>
      </c>
      <c r="C9" s="353">
        <v>10</v>
      </c>
      <c r="D9" s="354">
        <v>5</v>
      </c>
      <c r="E9" s="355">
        <v>12</v>
      </c>
      <c r="F9" s="344" t="s">
        <v>57</v>
      </c>
      <c r="G9" s="75"/>
    </row>
    <row r="10" spans="2:7" ht="30" customHeight="1" x14ac:dyDescent="0.25">
      <c r="B10" s="345">
        <v>2016</v>
      </c>
      <c r="C10" s="341">
        <v>7</v>
      </c>
      <c r="D10" s="342">
        <v>2</v>
      </c>
      <c r="E10" s="343">
        <v>8</v>
      </c>
      <c r="F10" s="346" t="s">
        <v>54</v>
      </c>
      <c r="G10" s="75"/>
    </row>
    <row r="11" spans="2:7" ht="30" customHeight="1" x14ac:dyDescent="0.25">
      <c r="B11" s="345">
        <v>2017</v>
      </c>
      <c r="C11" s="341">
        <v>13</v>
      </c>
      <c r="D11" s="342">
        <v>11</v>
      </c>
      <c r="E11" s="343">
        <v>17</v>
      </c>
      <c r="F11" s="346" t="s">
        <v>56</v>
      </c>
      <c r="G11" s="75"/>
    </row>
    <row r="12" spans="2:7" ht="30" customHeight="1" x14ac:dyDescent="0.25">
      <c r="B12" s="345">
        <v>2018</v>
      </c>
      <c r="C12" s="341">
        <v>12</v>
      </c>
      <c r="D12" s="342">
        <v>8</v>
      </c>
      <c r="E12" s="343">
        <v>17</v>
      </c>
      <c r="F12" s="346" t="s">
        <v>55</v>
      </c>
      <c r="G12" s="75"/>
    </row>
    <row r="13" spans="2:7" ht="30" customHeight="1" x14ac:dyDescent="0.25">
      <c r="B13" s="345">
        <v>2019</v>
      </c>
      <c r="C13" s="347">
        <v>5</v>
      </c>
      <c r="D13" s="18">
        <v>5</v>
      </c>
      <c r="E13" s="348">
        <v>17</v>
      </c>
      <c r="F13" s="346" t="s">
        <v>35</v>
      </c>
      <c r="G13" s="75"/>
    </row>
    <row r="14" spans="2:7" ht="30" customHeight="1" x14ac:dyDescent="0.25">
      <c r="B14" s="345">
        <v>2020</v>
      </c>
      <c r="C14" s="347">
        <v>10</v>
      </c>
      <c r="D14" s="18">
        <v>11</v>
      </c>
      <c r="E14" s="348">
        <v>6</v>
      </c>
      <c r="F14" s="346" t="s">
        <v>302</v>
      </c>
      <c r="G14" s="75"/>
    </row>
    <row r="15" spans="2:7" x14ac:dyDescent="0.25">
      <c r="B15" s="1" t="s">
        <v>14</v>
      </c>
      <c r="C15" s="75"/>
      <c r="D15" s="75"/>
      <c r="E15" s="75"/>
      <c r="F15" s="75"/>
      <c r="G15" s="75"/>
    </row>
    <row r="16" spans="2:7" x14ac:dyDescent="0.25">
      <c r="B16" s="75"/>
      <c r="C16" s="75"/>
      <c r="D16" s="75"/>
      <c r="E16" s="75"/>
      <c r="F16" s="75"/>
      <c r="G16" s="75"/>
    </row>
    <row r="17" spans="2:7" x14ac:dyDescent="0.25">
      <c r="B17" s="75"/>
      <c r="C17" s="75"/>
      <c r="D17" s="75"/>
      <c r="E17" s="75"/>
      <c r="F17" s="75"/>
      <c r="G17" s="75"/>
    </row>
    <row r="18" spans="2:7" x14ac:dyDescent="0.25">
      <c r="B18" s="75"/>
      <c r="C18" s="75"/>
      <c r="D18" s="75"/>
      <c r="E18" s="75"/>
      <c r="F18" s="75"/>
      <c r="G18" s="75"/>
    </row>
  </sheetData>
  <mergeCells count="7">
    <mergeCell ref="B2:F2"/>
    <mergeCell ref="B6:F6"/>
    <mergeCell ref="B7:B8"/>
    <mergeCell ref="C7:E7"/>
    <mergeCell ref="F7:F8"/>
    <mergeCell ref="B4:F4"/>
    <mergeCell ref="B3:F3"/>
  </mergeCells>
  <pageMargins left="0.7" right="0.7" top="0.75" bottom="0.75" header="0.3" footer="0.3"/>
  <pageSetup paperSize="9"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9"/>
  <sheetViews>
    <sheetView showGridLines="0" workbookViewId="0">
      <selection activeCell="R9" sqref="R9"/>
    </sheetView>
  </sheetViews>
  <sheetFormatPr defaultColWidth="9.140625" defaultRowHeight="14.25" x14ac:dyDescent="0.2"/>
  <cols>
    <col min="1" max="1" width="10.5703125" style="24" customWidth="1"/>
    <col min="2" max="2" width="7.42578125" style="24" customWidth="1"/>
    <col min="3" max="3" width="6.5703125" style="24" customWidth="1"/>
    <col min="4" max="4" width="6.140625" style="24" customWidth="1"/>
    <col min="5" max="5" width="6" style="24" customWidth="1"/>
    <col min="6" max="6" width="7" style="24" customWidth="1"/>
    <col min="7" max="7" width="7.42578125" style="24" customWidth="1"/>
    <col min="8" max="8" width="6.7109375" style="24" customWidth="1"/>
    <col min="9" max="9" width="5.85546875" style="24" customWidth="1"/>
    <col min="10" max="10" width="7.7109375" style="24" customWidth="1"/>
    <col min="11" max="12" width="7.140625" style="24" customWidth="1"/>
    <col min="13" max="13" width="7" style="24" customWidth="1"/>
    <col min="14" max="14" width="12.42578125" style="24" customWidth="1"/>
    <col min="15" max="16384" width="9.140625" style="24"/>
  </cols>
  <sheetData>
    <row r="2" spans="2:16" ht="25.5" customHeight="1" x14ac:dyDescent="0.2">
      <c r="B2" s="750" t="s">
        <v>521</v>
      </c>
      <c r="C2" s="750"/>
      <c r="D2" s="750"/>
      <c r="E2" s="750"/>
      <c r="F2" s="750"/>
      <c r="G2" s="750"/>
      <c r="H2" s="750"/>
      <c r="I2" s="750"/>
      <c r="J2" s="750"/>
      <c r="K2" s="750"/>
      <c r="L2" s="750"/>
      <c r="M2" s="750"/>
      <c r="N2" s="750"/>
    </row>
    <row r="3" spans="2:16" ht="25.5" customHeight="1" x14ac:dyDescent="0.2">
      <c r="B3" s="750" t="s">
        <v>721</v>
      </c>
      <c r="C3" s="750"/>
      <c r="D3" s="750"/>
      <c r="E3" s="750"/>
      <c r="F3" s="750"/>
      <c r="G3" s="750"/>
      <c r="H3" s="750"/>
      <c r="I3" s="750"/>
      <c r="J3" s="750"/>
      <c r="K3" s="750"/>
      <c r="L3" s="750"/>
      <c r="M3" s="750"/>
      <c r="N3" s="750"/>
    </row>
    <row r="4" spans="2:16" ht="39.950000000000003" customHeight="1" x14ac:dyDescent="0.2">
      <c r="B4" s="705" t="s">
        <v>516</v>
      </c>
      <c r="C4" s="705"/>
      <c r="D4" s="705"/>
      <c r="E4" s="705"/>
      <c r="F4" s="705"/>
      <c r="G4" s="705"/>
      <c r="H4" s="705"/>
      <c r="I4" s="705"/>
      <c r="J4" s="705"/>
      <c r="K4" s="705"/>
      <c r="L4" s="705"/>
      <c r="M4" s="705"/>
      <c r="N4" s="705"/>
    </row>
    <row r="5" spans="2:16" ht="7.5" customHeight="1" x14ac:dyDescent="0.25">
      <c r="B5" s="75"/>
      <c r="C5" s="75"/>
      <c r="D5" s="75"/>
      <c r="E5" s="75"/>
      <c r="F5" s="75"/>
      <c r="G5" s="75"/>
      <c r="H5" s="75"/>
      <c r="I5" s="75"/>
      <c r="J5" s="75"/>
      <c r="K5" s="75"/>
      <c r="L5" s="75"/>
      <c r="M5" s="75"/>
      <c r="N5" s="75"/>
      <c r="P5" s="106"/>
    </row>
    <row r="6" spans="2:16" ht="30" customHeight="1" x14ac:dyDescent="0.2">
      <c r="B6" s="726" t="s">
        <v>392</v>
      </c>
      <c r="C6" s="727"/>
      <c r="D6" s="727"/>
      <c r="E6" s="727"/>
      <c r="F6" s="727"/>
      <c r="G6" s="727"/>
      <c r="H6" s="727"/>
      <c r="I6" s="727"/>
      <c r="J6" s="727"/>
      <c r="K6" s="727"/>
      <c r="L6" s="727"/>
      <c r="M6" s="727"/>
      <c r="N6" s="728"/>
    </row>
    <row r="7" spans="2:16" ht="36" customHeight="1" x14ac:dyDescent="0.2">
      <c r="B7" s="730" t="s">
        <v>7</v>
      </c>
      <c r="C7" s="751" t="s">
        <v>344</v>
      </c>
      <c r="D7" s="752"/>
      <c r="E7" s="753"/>
      <c r="F7" s="732" t="s">
        <v>342</v>
      </c>
      <c r="G7" s="754"/>
      <c r="H7" s="754"/>
      <c r="I7" s="755"/>
      <c r="J7" s="732" t="s">
        <v>412</v>
      </c>
      <c r="K7" s="733"/>
      <c r="L7" s="733"/>
      <c r="M7" s="734"/>
      <c r="N7" s="756" t="s">
        <v>27</v>
      </c>
      <c r="P7" s="24" t="s">
        <v>15</v>
      </c>
    </row>
    <row r="8" spans="2:16" ht="33" customHeight="1" thickBot="1" x14ac:dyDescent="0.25">
      <c r="B8" s="731"/>
      <c r="C8" s="524" t="s">
        <v>84</v>
      </c>
      <c r="D8" s="419" t="s">
        <v>416</v>
      </c>
      <c r="E8" s="525" t="s">
        <v>85</v>
      </c>
      <c r="F8" s="524" t="s">
        <v>86</v>
      </c>
      <c r="G8" s="419" t="s">
        <v>413</v>
      </c>
      <c r="H8" s="419" t="s">
        <v>13</v>
      </c>
      <c r="I8" s="525" t="s">
        <v>85</v>
      </c>
      <c r="J8" s="526" t="s">
        <v>87</v>
      </c>
      <c r="K8" s="419" t="s">
        <v>414</v>
      </c>
      <c r="L8" s="419" t="s">
        <v>415</v>
      </c>
      <c r="M8" s="527" t="s">
        <v>88</v>
      </c>
      <c r="N8" s="736"/>
    </row>
    <row r="9" spans="2:16" ht="30" customHeight="1" thickTop="1" x14ac:dyDescent="0.2">
      <c r="B9" s="340">
        <v>2015</v>
      </c>
      <c r="C9" s="421" t="s">
        <v>20</v>
      </c>
      <c r="D9" s="422" t="s">
        <v>20</v>
      </c>
      <c r="E9" s="528" t="s">
        <v>20</v>
      </c>
      <c r="F9" s="529" t="s">
        <v>20</v>
      </c>
      <c r="G9" s="422" t="s">
        <v>20</v>
      </c>
      <c r="H9" s="422" t="s">
        <v>20</v>
      </c>
      <c r="I9" s="528" t="s">
        <v>20</v>
      </c>
      <c r="J9" s="530" t="s">
        <v>20</v>
      </c>
      <c r="K9" s="422" t="s">
        <v>20</v>
      </c>
      <c r="L9" s="422" t="s">
        <v>20</v>
      </c>
      <c r="M9" s="531" t="s">
        <v>20</v>
      </c>
      <c r="N9" s="344" t="s">
        <v>57</v>
      </c>
    </row>
    <row r="10" spans="2:16" ht="30" customHeight="1" x14ac:dyDescent="0.2">
      <c r="B10" s="345">
        <v>2016</v>
      </c>
      <c r="C10" s="424">
        <v>10</v>
      </c>
      <c r="D10" s="267">
        <v>5</v>
      </c>
      <c r="E10" s="532">
        <v>1</v>
      </c>
      <c r="F10" s="426">
        <v>1</v>
      </c>
      <c r="G10" s="267">
        <v>12</v>
      </c>
      <c r="H10" s="267">
        <v>0</v>
      </c>
      <c r="I10" s="532">
        <v>2</v>
      </c>
      <c r="J10" s="533">
        <v>4</v>
      </c>
      <c r="K10" s="267">
        <v>2</v>
      </c>
      <c r="L10" s="267">
        <v>3</v>
      </c>
      <c r="M10" s="534">
        <v>1</v>
      </c>
      <c r="N10" s="346" t="s">
        <v>54</v>
      </c>
    </row>
    <row r="11" spans="2:16" ht="30" customHeight="1" x14ac:dyDescent="0.2">
      <c r="B11" s="345">
        <v>2017</v>
      </c>
      <c r="C11" s="424">
        <v>11</v>
      </c>
      <c r="D11" s="267">
        <v>10</v>
      </c>
      <c r="E11" s="532">
        <v>3</v>
      </c>
      <c r="F11" s="426">
        <v>14</v>
      </c>
      <c r="G11" s="267">
        <v>19</v>
      </c>
      <c r="H11" s="267">
        <v>2</v>
      </c>
      <c r="I11" s="532">
        <v>4</v>
      </c>
      <c r="J11" s="533">
        <v>17</v>
      </c>
      <c r="K11" s="267">
        <v>6</v>
      </c>
      <c r="L11" s="267">
        <v>1</v>
      </c>
      <c r="M11" s="534">
        <v>7</v>
      </c>
      <c r="N11" s="346" t="s">
        <v>56</v>
      </c>
    </row>
    <row r="12" spans="2:16" ht="30" customHeight="1" x14ac:dyDescent="0.2">
      <c r="B12" s="345">
        <v>2018</v>
      </c>
      <c r="C12" s="424">
        <v>14</v>
      </c>
      <c r="D12" s="267">
        <v>5</v>
      </c>
      <c r="E12" s="532">
        <v>0</v>
      </c>
      <c r="F12" s="426">
        <v>7</v>
      </c>
      <c r="G12" s="267">
        <v>13</v>
      </c>
      <c r="H12" s="267">
        <v>1</v>
      </c>
      <c r="I12" s="532">
        <v>0</v>
      </c>
      <c r="J12" s="533">
        <v>17</v>
      </c>
      <c r="K12" s="267">
        <v>11</v>
      </c>
      <c r="L12" s="267">
        <v>0</v>
      </c>
      <c r="M12" s="534">
        <v>4</v>
      </c>
      <c r="N12" s="346" t="s">
        <v>55</v>
      </c>
    </row>
    <row r="13" spans="2:16" ht="30" customHeight="1" x14ac:dyDescent="0.2">
      <c r="B13" s="345">
        <v>2019</v>
      </c>
      <c r="C13" s="426">
        <v>6</v>
      </c>
      <c r="D13" s="267">
        <v>2</v>
      </c>
      <c r="E13" s="18">
        <v>2</v>
      </c>
      <c r="F13" s="426">
        <v>5</v>
      </c>
      <c r="G13" s="267">
        <v>6</v>
      </c>
      <c r="H13" s="267">
        <v>2</v>
      </c>
      <c r="I13" s="532">
        <v>2</v>
      </c>
      <c r="J13" s="533">
        <v>11</v>
      </c>
      <c r="K13" s="267">
        <v>8</v>
      </c>
      <c r="L13" s="267">
        <v>0</v>
      </c>
      <c r="M13" s="534">
        <v>1</v>
      </c>
      <c r="N13" s="346" t="s">
        <v>35</v>
      </c>
    </row>
    <row r="14" spans="2:16" ht="30" customHeight="1" x14ac:dyDescent="0.2">
      <c r="B14" s="345">
        <v>2020</v>
      </c>
      <c r="C14" s="426">
        <v>23</v>
      </c>
      <c r="D14" s="267">
        <v>2</v>
      </c>
      <c r="E14" s="18">
        <v>0</v>
      </c>
      <c r="F14" s="426">
        <v>15</v>
      </c>
      <c r="G14" s="267">
        <v>8</v>
      </c>
      <c r="H14" s="267">
        <v>4</v>
      </c>
      <c r="I14" s="532">
        <v>0</v>
      </c>
      <c r="J14" s="533">
        <v>16</v>
      </c>
      <c r="K14" s="267">
        <v>7</v>
      </c>
      <c r="L14" s="267">
        <v>1</v>
      </c>
      <c r="M14" s="534">
        <v>3</v>
      </c>
      <c r="N14" s="346" t="s">
        <v>302</v>
      </c>
      <c r="O14" s="49"/>
    </row>
    <row r="15" spans="2:16" ht="15" x14ac:dyDescent="0.25">
      <c r="B15" s="75"/>
      <c r="C15" s="48" t="s">
        <v>14</v>
      </c>
      <c r="D15" s="81"/>
      <c r="E15" s="81"/>
      <c r="F15" s="81"/>
      <c r="G15" s="81"/>
      <c r="H15" s="81"/>
      <c r="I15" s="81"/>
      <c r="J15" s="81"/>
      <c r="K15" s="81"/>
      <c r="L15" s="81"/>
      <c r="M15" s="81"/>
      <c r="N15" s="81"/>
      <c r="O15" s="49"/>
    </row>
    <row r="16" spans="2:16" ht="15.75" x14ac:dyDescent="0.25">
      <c r="B16" s="75"/>
      <c r="C16" s="78" t="s">
        <v>343</v>
      </c>
      <c r="D16" s="81"/>
      <c r="E16" s="81"/>
      <c r="F16" s="81"/>
      <c r="G16" s="81"/>
      <c r="H16" s="81"/>
      <c r="I16" s="81"/>
      <c r="J16" s="81"/>
      <c r="K16" s="81"/>
      <c r="L16" s="81"/>
      <c r="M16" s="81"/>
      <c r="N16" s="81"/>
      <c r="O16" s="49"/>
    </row>
    <row r="17" spans="2:14" ht="15" x14ac:dyDescent="0.25">
      <c r="B17" s="75"/>
      <c r="C17" s="75"/>
      <c r="D17" s="75"/>
      <c r="E17" s="75"/>
      <c r="F17" s="75"/>
      <c r="G17" s="75"/>
      <c r="H17" s="75"/>
      <c r="I17" s="75"/>
      <c r="J17" s="75"/>
      <c r="K17" s="75"/>
      <c r="L17" s="75"/>
      <c r="M17" s="75"/>
      <c r="N17" s="75"/>
    </row>
    <row r="19" spans="2:14" x14ac:dyDescent="0.2">
      <c r="N19" s="24" t="s">
        <v>15</v>
      </c>
    </row>
  </sheetData>
  <mergeCells count="9">
    <mergeCell ref="B2:N2"/>
    <mergeCell ref="B4:N4"/>
    <mergeCell ref="B6:N6"/>
    <mergeCell ref="B7:B8"/>
    <mergeCell ref="C7:E7"/>
    <mergeCell ref="F7:I7"/>
    <mergeCell ref="J7:M7"/>
    <mergeCell ref="N7:N8"/>
    <mergeCell ref="B3:N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0"/>
  <sheetViews>
    <sheetView showGridLines="0" topLeftCell="D1" zoomScaleNormal="100" workbookViewId="0">
      <selection activeCell="E2" sqref="E2"/>
    </sheetView>
  </sheetViews>
  <sheetFormatPr defaultRowHeight="15" x14ac:dyDescent="0.25"/>
  <cols>
    <col min="1" max="1" width="4.42578125" customWidth="1"/>
    <col min="2" max="2" width="4" customWidth="1"/>
    <col min="3" max="3" width="178.42578125" customWidth="1"/>
    <col min="4" max="4" width="3.7109375" customWidth="1"/>
    <col min="5" max="5" width="99" customWidth="1"/>
  </cols>
  <sheetData>
    <row r="1" spans="2:5" ht="9" customHeight="1" x14ac:dyDescent="0.25"/>
    <row r="2" spans="2:5" ht="27" customHeight="1" x14ac:dyDescent="0.25">
      <c r="B2" s="660" t="s">
        <v>209</v>
      </c>
      <c r="C2" s="661"/>
      <c r="E2" s="836" t="s">
        <v>209</v>
      </c>
    </row>
    <row r="3" spans="2:5" ht="48" customHeight="1" x14ac:dyDescent="0.25">
      <c r="B3" s="116"/>
      <c r="C3" s="117"/>
      <c r="E3" s="656" t="s">
        <v>794</v>
      </c>
    </row>
    <row r="4" spans="2:5" ht="10.5" customHeight="1" x14ac:dyDescent="0.25">
      <c r="B4" s="118" t="s">
        <v>196</v>
      </c>
      <c r="C4" s="154" t="s">
        <v>407</v>
      </c>
    </row>
    <row r="5" spans="2:5" ht="45" x14ac:dyDescent="0.25">
      <c r="B5" s="150" t="s">
        <v>15</v>
      </c>
      <c r="C5" s="151" t="s">
        <v>402</v>
      </c>
      <c r="E5" s="656" t="s">
        <v>795</v>
      </c>
    </row>
    <row r="6" spans="2:5" ht="11.25" customHeight="1" x14ac:dyDescent="0.25">
      <c r="B6" s="150" t="s">
        <v>15</v>
      </c>
      <c r="C6" s="151" t="s">
        <v>401</v>
      </c>
    </row>
    <row r="7" spans="2:5" ht="60" x14ac:dyDescent="0.25">
      <c r="B7" s="150" t="s">
        <v>15</v>
      </c>
      <c r="C7" s="248" t="s">
        <v>326</v>
      </c>
      <c r="E7" s="656" t="s">
        <v>796</v>
      </c>
    </row>
    <row r="8" spans="2:5" ht="45" x14ac:dyDescent="0.25">
      <c r="B8" s="118"/>
      <c r="C8" s="119"/>
      <c r="E8" s="656" t="s">
        <v>797</v>
      </c>
    </row>
    <row r="9" spans="2:5" ht="60.75" customHeight="1" x14ac:dyDescent="0.25">
      <c r="B9" s="118" t="s">
        <v>197</v>
      </c>
      <c r="C9" s="153" t="s">
        <v>406</v>
      </c>
      <c r="E9" s="832" t="s">
        <v>817</v>
      </c>
    </row>
    <row r="10" spans="2:5" ht="45" x14ac:dyDescent="0.25">
      <c r="B10" s="118"/>
      <c r="C10" s="119"/>
      <c r="E10" s="656" t="s">
        <v>798</v>
      </c>
    </row>
    <row r="11" spans="2:5" ht="12.75" customHeight="1" x14ac:dyDescent="0.25">
      <c r="B11" s="118" t="s">
        <v>198</v>
      </c>
      <c r="C11" s="152" t="s">
        <v>231</v>
      </c>
    </row>
    <row r="12" spans="2:5" ht="42.75" customHeight="1" x14ac:dyDescent="0.25">
      <c r="B12" s="118" t="s">
        <v>199</v>
      </c>
      <c r="C12" s="153" t="s">
        <v>232</v>
      </c>
      <c r="E12" s="656" t="s">
        <v>803</v>
      </c>
    </row>
    <row r="13" spans="2:5" ht="18.75" customHeight="1" x14ac:dyDescent="0.25">
      <c r="B13" s="118" t="s">
        <v>200</v>
      </c>
      <c r="C13" s="153" t="s">
        <v>201</v>
      </c>
      <c r="E13" s="656" t="s">
        <v>799</v>
      </c>
    </row>
    <row r="14" spans="2:5" ht="31.5" x14ac:dyDescent="0.25">
      <c r="B14" s="118" t="s">
        <v>202</v>
      </c>
      <c r="C14" s="153" t="s">
        <v>203</v>
      </c>
      <c r="E14" s="656" t="s">
        <v>800</v>
      </c>
    </row>
    <row r="15" spans="2:5" ht="15.75" x14ac:dyDescent="0.25">
      <c r="B15" s="118" t="s">
        <v>15</v>
      </c>
      <c r="C15" s="154"/>
      <c r="E15" s="656" t="s">
        <v>801</v>
      </c>
    </row>
    <row r="16" spans="2:5" ht="15.75" x14ac:dyDescent="0.25">
      <c r="B16" s="118" t="s">
        <v>204</v>
      </c>
      <c r="C16" s="153" t="s">
        <v>233</v>
      </c>
      <c r="E16" s="656" t="s">
        <v>802</v>
      </c>
    </row>
    <row r="17" spans="2:5" ht="9" customHeight="1" x14ac:dyDescent="0.25">
      <c r="B17" s="118" t="s">
        <v>205</v>
      </c>
      <c r="C17" s="154" t="s">
        <v>408</v>
      </c>
    </row>
    <row r="18" spans="2:5" ht="15" customHeight="1" x14ac:dyDescent="0.25">
      <c r="B18" s="118"/>
      <c r="C18" s="154"/>
      <c r="E18" s="656" t="s">
        <v>812</v>
      </c>
    </row>
    <row r="19" spans="2:5" ht="60" x14ac:dyDescent="0.25">
      <c r="B19" s="118" t="s">
        <v>206</v>
      </c>
      <c r="C19" s="152" t="s">
        <v>325</v>
      </c>
      <c r="E19" s="833" t="s">
        <v>804</v>
      </c>
    </row>
    <row r="20" spans="2:5" ht="58.5" customHeight="1" x14ac:dyDescent="0.25">
      <c r="B20" s="118"/>
      <c r="C20" s="153"/>
      <c r="E20" s="833" t="s">
        <v>805</v>
      </c>
    </row>
    <row r="21" spans="2:5" ht="16.5" customHeight="1" x14ac:dyDescent="0.25">
      <c r="B21" s="118" t="s">
        <v>207</v>
      </c>
      <c r="C21" s="153" t="s">
        <v>403</v>
      </c>
      <c r="E21" s="835" t="s">
        <v>806</v>
      </c>
    </row>
    <row r="22" spans="2:5" ht="14.25" customHeight="1" x14ac:dyDescent="0.25">
      <c r="B22" s="118" t="s">
        <v>15</v>
      </c>
      <c r="C22" s="155" t="s">
        <v>404</v>
      </c>
      <c r="E22" s="835" t="s">
        <v>807</v>
      </c>
    </row>
    <row r="23" spans="2:5" ht="15.75" x14ac:dyDescent="0.25">
      <c r="B23" s="118" t="s">
        <v>15</v>
      </c>
      <c r="C23" s="155" t="s">
        <v>208</v>
      </c>
      <c r="E23" s="835" t="s">
        <v>808</v>
      </c>
    </row>
    <row r="24" spans="2:5" ht="15" customHeight="1" x14ac:dyDescent="0.25">
      <c r="B24" s="118" t="s">
        <v>15</v>
      </c>
      <c r="C24" s="155" t="s">
        <v>405</v>
      </c>
      <c r="E24" s="835" t="s">
        <v>809</v>
      </c>
    </row>
    <row r="25" spans="2:5" ht="12.75" customHeight="1" x14ac:dyDescent="0.25">
      <c r="B25" s="120"/>
      <c r="C25" s="121" t="s">
        <v>409</v>
      </c>
      <c r="E25" s="835" t="s">
        <v>810</v>
      </c>
    </row>
    <row r="26" spans="2:5" x14ac:dyDescent="0.25">
      <c r="E26" s="835" t="s">
        <v>620</v>
      </c>
    </row>
    <row r="27" spans="2:5" x14ac:dyDescent="0.25">
      <c r="E27" s="835" t="s">
        <v>625</v>
      </c>
    </row>
    <row r="28" spans="2:5" x14ac:dyDescent="0.25">
      <c r="E28" s="835" t="s">
        <v>630</v>
      </c>
    </row>
    <row r="29" spans="2:5" x14ac:dyDescent="0.25">
      <c r="E29" s="835" t="s">
        <v>633</v>
      </c>
    </row>
    <row r="30" spans="2:5" x14ac:dyDescent="0.25">
      <c r="E30" s="835" t="s">
        <v>811</v>
      </c>
    </row>
    <row r="31" spans="2:5" ht="12" customHeight="1" x14ac:dyDescent="0.25"/>
    <row r="32" spans="2:5" ht="60" x14ac:dyDescent="0.25">
      <c r="E32" s="832" t="s">
        <v>813</v>
      </c>
    </row>
    <row r="34" spans="5:5" ht="105" x14ac:dyDescent="0.25">
      <c r="E34" s="656" t="s">
        <v>814</v>
      </c>
    </row>
    <row r="36" spans="5:5" ht="60" x14ac:dyDescent="0.25">
      <c r="E36" s="656" t="s">
        <v>815</v>
      </c>
    </row>
    <row r="38" spans="5:5" ht="30" x14ac:dyDescent="0.25">
      <c r="E38" s="656" t="s">
        <v>816</v>
      </c>
    </row>
    <row r="40" spans="5:5" ht="41.25" x14ac:dyDescent="0.25">
      <c r="E40" s="834" t="s">
        <v>818</v>
      </c>
    </row>
  </sheetData>
  <mergeCells count="1">
    <mergeCell ref="B2:C2"/>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2"/>
  <sheetViews>
    <sheetView showGridLines="0" workbookViewId="0">
      <selection activeCell="L4" sqref="L4"/>
    </sheetView>
  </sheetViews>
  <sheetFormatPr defaultColWidth="9.140625" defaultRowHeight="14.25" x14ac:dyDescent="0.2"/>
  <cols>
    <col min="1" max="1" width="10.5703125" style="24" customWidth="1"/>
    <col min="2" max="2" width="31.7109375" style="11" customWidth="1"/>
    <col min="3" max="16384" width="9.140625" style="24"/>
  </cols>
  <sheetData>
    <row r="1" spans="2:11" x14ac:dyDescent="0.2">
      <c r="B1" s="24"/>
    </row>
    <row r="2" spans="2:11" ht="26.25" customHeight="1" x14ac:dyDescent="0.2">
      <c r="B2" s="750" t="s">
        <v>521</v>
      </c>
      <c r="C2" s="750"/>
      <c r="D2" s="750"/>
      <c r="E2" s="750"/>
      <c r="F2" s="750"/>
      <c r="G2" s="750"/>
      <c r="H2" s="750"/>
    </row>
    <row r="3" spans="2:11" ht="15" customHeight="1" x14ac:dyDescent="0.2">
      <c r="B3" s="750" t="s">
        <v>609</v>
      </c>
      <c r="C3" s="750"/>
      <c r="D3" s="750"/>
      <c r="E3" s="750"/>
      <c r="F3" s="750"/>
      <c r="G3" s="750"/>
      <c r="H3" s="750"/>
    </row>
    <row r="4" spans="2:11" ht="25.5" customHeight="1" x14ac:dyDescent="0.25">
      <c r="B4" s="749" t="s">
        <v>517</v>
      </c>
      <c r="C4" s="749"/>
      <c r="D4" s="749"/>
      <c r="E4" s="749"/>
      <c r="F4" s="749"/>
      <c r="G4" s="749"/>
      <c r="H4" s="749"/>
      <c r="I4" s="75"/>
      <c r="J4" s="75"/>
      <c r="K4" s="75"/>
    </row>
    <row r="5" spans="2:11" ht="11.25" customHeight="1" x14ac:dyDescent="0.25">
      <c r="B5" s="12"/>
      <c r="C5" s="75"/>
      <c r="D5" s="75"/>
      <c r="E5" s="75"/>
      <c r="F5" s="75"/>
      <c r="G5" s="75"/>
      <c r="H5" s="75"/>
      <c r="I5" s="75"/>
      <c r="J5" s="75"/>
      <c r="K5" s="75"/>
    </row>
    <row r="6" spans="2:11" ht="30" customHeight="1" x14ac:dyDescent="0.25">
      <c r="B6" s="666" t="s">
        <v>237</v>
      </c>
      <c r="C6" s="667"/>
      <c r="D6" s="667"/>
      <c r="E6" s="667"/>
      <c r="F6" s="667"/>
      <c r="G6" s="667"/>
      <c r="H6" s="668"/>
      <c r="I6" s="75"/>
      <c r="J6" s="75"/>
      <c r="K6" s="75"/>
    </row>
    <row r="7" spans="2:11" ht="30" customHeight="1" x14ac:dyDescent="0.25">
      <c r="B7" s="290" t="s">
        <v>37</v>
      </c>
      <c r="C7" s="290">
        <v>2015</v>
      </c>
      <c r="D7" s="290">
        <v>2016</v>
      </c>
      <c r="E7" s="290">
        <v>2017</v>
      </c>
      <c r="F7" s="290">
        <v>2018</v>
      </c>
      <c r="G7" s="290">
        <v>2019</v>
      </c>
      <c r="H7" s="290">
        <v>2020</v>
      </c>
      <c r="I7" s="75"/>
      <c r="J7" s="75"/>
      <c r="K7" s="75"/>
    </row>
    <row r="8" spans="2:11" ht="30" customHeight="1" x14ac:dyDescent="0.25">
      <c r="B8" s="267" t="s">
        <v>5</v>
      </c>
      <c r="C8" s="18">
        <v>1</v>
      </c>
      <c r="D8" s="18">
        <v>1</v>
      </c>
      <c r="E8" s="18">
        <v>2</v>
      </c>
      <c r="F8" s="18">
        <v>1</v>
      </c>
      <c r="G8" s="18">
        <v>4</v>
      </c>
      <c r="H8" s="18">
        <v>1</v>
      </c>
      <c r="I8" s="75"/>
      <c r="J8" s="75"/>
      <c r="K8" s="75"/>
    </row>
    <row r="9" spans="2:11" ht="30" customHeight="1" x14ac:dyDescent="0.25">
      <c r="B9" s="267" t="s">
        <v>2</v>
      </c>
      <c r="C9" s="18">
        <v>4</v>
      </c>
      <c r="D9" s="18">
        <v>5</v>
      </c>
      <c r="E9" s="18">
        <v>6</v>
      </c>
      <c r="F9" s="18">
        <v>6</v>
      </c>
      <c r="G9" s="18">
        <v>5</v>
      </c>
      <c r="H9" s="18">
        <v>3</v>
      </c>
      <c r="I9" s="75"/>
      <c r="J9" s="75"/>
      <c r="K9" s="75"/>
    </row>
    <row r="10" spans="2:11" ht="30" customHeight="1" x14ac:dyDescent="0.25">
      <c r="B10" s="267" t="s">
        <v>3</v>
      </c>
      <c r="C10" s="18">
        <v>20</v>
      </c>
      <c r="D10" s="18">
        <v>9</v>
      </c>
      <c r="E10" s="18">
        <v>14</v>
      </c>
      <c r="F10" s="18">
        <v>17</v>
      </c>
      <c r="G10" s="18">
        <v>12</v>
      </c>
      <c r="H10" s="18">
        <v>8</v>
      </c>
      <c r="I10" s="75"/>
      <c r="J10" s="75"/>
      <c r="K10" s="75"/>
    </row>
    <row r="11" spans="2:11" ht="30" customHeight="1" thickBot="1" x14ac:dyDescent="0.3">
      <c r="B11" s="32" t="s">
        <v>1</v>
      </c>
      <c r="C11" s="32">
        <v>25</v>
      </c>
      <c r="D11" s="32">
        <v>15</v>
      </c>
      <c r="E11" s="32">
        <v>22</v>
      </c>
      <c r="F11" s="292">
        <v>24</v>
      </c>
      <c r="G11" s="32">
        <v>21</v>
      </c>
      <c r="H11" s="32">
        <v>12</v>
      </c>
      <c r="I11" s="75"/>
      <c r="J11" s="75"/>
      <c r="K11" s="75"/>
    </row>
    <row r="12" spans="2:11" ht="30" customHeight="1" thickTop="1" x14ac:dyDescent="0.25">
      <c r="B12" s="300" t="s">
        <v>350</v>
      </c>
      <c r="C12" s="293" t="s">
        <v>38</v>
      </c>
      <c r="D12" s="293" t="s">
        <v>39</v>
      </c>
      <c r="E12" s="293" t="s">
        <v>40</v>
      </c>
      <c r="F12" s="293" t="s">
        <v>41</v>
      </c>
      <c r="G12" s="294">
        <v>240</v>
      </c>
      <c r="H12" s="294">
        <v>169</v>
      </c>
      <c r="I12" s="75"/>
      <c r="J12" s="75"/>
      <c r="K12" s="75"/>
    </row>
    <row r="13" spans="2:11" ht="30" customHeight="1" x14ac:dyDescent="0.25">
      <c r="B13" s="18" t="s">
        <v>18</v>
      </c>
      <c r="C13" s="19">
        <f t="shared" ref="C13:G13" si="0">C11/C12</f>
        <v>0.18115942028985507</v>
      </c>
      <c r="D13" s="19">
        <f t="shared" si="0"/>
        <v>0.10273972602739725</v>
      </c>
      <c r="E13" s="19">
        <f t="shared" si="0"/>
        <v>0.10576923076923077</v>
      </c>
      <c r="F13" s="19">
        <f t="shared" si="0"/>
        <v>0.10909090909090909</v>
      </c>
      <c r="G13" s="19">
        <f t="shared" si="0"/>
        <v>8.7499999999999994E-2</v>
      </c>
      <c r="H13" s="19">
        <f t="shared" ref="H13" si="1">H11/H12</f>
        <v>7.1005917159763315E-2</v>
      </c>
      <c r="I13" s="75"/>
      <c r="J13" s="75"/>
      <c r="K13" s="75"/>
    </row>
    <row r="14" spans="2:11" ht="15" x14ac:dyDescent="0.25">
      <c r="B14" s="1" t="s">
        <v>14</v>
      </c>
      <c r="C14" s="76"/>
      <c r="D14" s="76"/>
      <c r="E14" s="76"/>
      <c r="F14" s="76"/>
      <c r="G14" s="76"/>
      <c r="H14" s="75"/>
      <c r="I14" s="75"/>
      <c r="J14" s="75"/>
      <c r="K14" s="75"/>
    </row>
    <row r="15" spans="2:11" ht="15" x14ac:dyDescent="0.25">
      <c r="B15" s="75"/>
      <c r="C15" s="75"/>
      <c r="D15" s="75"/>
      <c r="E15" s="75"/>
      <c r="F15" s="75"/>
      <c r="G15" s="75"/>
      <c r="H15" s="75"/>
      <c r="I15" s="75"/>
      <c r="J15" s="75"/>
      <c r="K15" s="75"/>
    </row>
    <row r="16" spans="2:11" ht="15" x14ac:dyDescent="0.25">
      <c r="B16" s="75"/>
      <c r="C16" s="75"/>
      <c r="D16" s="75"/>
      <c r="E16" s="75"/>
      <c r="F16" s="75"/>
      <c r="G16" s="75"/>
      <c r="H16" s="75"/>
      <c r="I16" s="75"/>
      <c r="J16" s="75"/>
      <c r="K16" s="75"/>
    </row>
    <row r="17" spans="2:11" ht="15" x14ac:dyDescent="0.25">
      <c r="B17" s="75"/>
      <c r="C17" s="75"/>
      <c r="D17" s="75"/>
      <c r="E17" s="75"/>
      <c r="F17" s="75"/>
      <c r="G17" s="75"/>
      <c r="H17" s="75"/>
      <c r="I17" s="75"/>
      <c r="J17" s="75"/>
      <c r="K17" s="75"/>
    </row>
    <row r="18" spans="2:11" ht="15" x14ac:dyDescent="0.25">
      <c r="B18" s="75"/>
      <c r="C18" s="75"/>
      <c r="D18" s="75"/>
      <c r="E18" s="75"/>
      <c r="F18" s="75"/>
      <c r="G18" s="75"/>
      <c r="H18" s="75"/>
      <c r="I18" s="75"/>
      <c r="J18" s="75"/>
      <c r="K18" s="75"/>
    </row>
    <row r="19" spans="2:11" ht="15" x14ac:dyDescent="0.25">
      <c r="B19" s="75"/>
      <c r="C19" s="75"/>
      <c r="D19" s="75"/>
      <c r="E19" s="75"/>
      <c r="F19" s="75"/>
      <c r="G19" s="75"/>
      <c r="H19" s="75"/>
      <c r="I19" s="75"/>
      <c r="J19" s="75"/>
      <c r="K19" s="75"/>
    </row>
    <row r="20" spans="2:11" ht="15" x14ac:dyDescent="0.25">
      <c r="B20" s="75"/>
      <c r="C20" s="75"/>
      <c r="D20" s="75"/>
      <c r="E20" s="75"/>
      <c r="F20" s="75"/>
      <c r="G20" s="75"/>
      <c r="H20" s="75"/>
      <c r="I20" s="75"/>
      <c r="J20" s="75"/>
      <c r="K20" s="75"/>
    </row>
    <row r="21" spans="2:11" ht="15" x14ac:dyDescent="0.25">
      <c r="B21" s="75"/>
      <c r="C21" s="75"/>
      <c r="D21" s="75"/>
      <c r="E21" s="75"/>
      <c r="F21" s="75"/>
      <c r="G21" s="75"/>
      <c r="H21" s="75"/>
      <c r="I21" s="75"/>
      <c r="J21" s="75"/>
      <c r="K21" s="75"/>
    </row>
    <row r="22" spans="2:11" x14ac:dyDescent="0.2">
      <c r="B22" s="24"/>
    </row>
    <row r="23" spans="2:11" x14ac:dyDescent="0.2">
      <c r="B23" s="24"/>
    </row>
    <row r="24" spans="2:11" x14ac:dyDescent="0.2">
      <c r="B24" s="24"/>
    </row>
    <row r="25" spans="2:11" x14ac:dyDescent="0.2">
      <c r="B25" s="24"/>
    </row>
    <row r="26" spans="2:11" x14ac:dyDescent="0.2">
      <c r="B26" s="24"/>
    </row>
    <row r="27" spans="2:11" x14ac:dyDescent="0.2">
      <c r="B27" s="24"/>
    </row>
    <row r="28" spans="2:11" x14ac:dyDescent="0.2">
      <c r="B28" s="24"/>
    </row>
    <row r="29" spans="2:11" x14ac:dyDescent="0.2">
      <c r="B29" s="24"/>
    </row>
    <row r="30" spans="2:11" x14ac:dyDescent="0.2">
      <c r="B30" s="24"/>
    </row>
    <row r="31" spans="2:11" x14ac:dyDescent="0.2">
      <c r="B31" s="24"/>
    </row>
    <row r="32" spans="2:11" x14ac:dyDescent="0.2">
      <c r="B32" s="24"/>
    </row>
  </sheetData>
  <mergeCells count="4">
    <mergeCell ref="B6:H6"/>
    <mergeCell ref="B4:H4"/>
    <mergeCell ref="B3:H3"/>
    <mergeCell ref="B2:H2"/>
  </mergeCells>
  <pageMargins left="0.7" right="0.7" top="0.75" bottom="0.75" header="0.3" footer="0.3"/>
  <ignoredErrors>
    <ignoredError sqref="C12:F12" numberStoredAsText="1"/>
  </ignoredError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dimension ref="B2:I16"/>
  <sheetViews>
    <sheetView showGridLines="0" zoomScaleNormal="100" workbookViewId="0">
      <selection activeCell="K8" sqref="K8"/>
    </sheetView>
  </sheetViews>
  <sheetFormatPr defaultColWidth="9.140625" defaultRowHeight="14.25" x14ac:dyDescent="0.2"/>
  <cols>
    <col min="1" max="1" width="11.140625" style="6" customWidth="1"/>
    <col min="2" max="2" width="32" style="11" customWidth="1"/>
    <col min="3" max="16384" width="9.140625" style="6"/>
  </cols>
  <sheetData>
    <row r="2" spans="2:9" ht="18.75" customHeight="1" x14ac:dyDescent="0.2">
      <c r="B2" s="758" t="s">
        <v>521</v>
      </c>
      <c r="C2" s="758"/>
      <c r="D2" s="758"/>
      <c r="E2" s="758"/>
      <c r="F2" s="758"/>
      <c r="G2" s="758"/>
      <c r="H2" s="758"/>
    </row>
    <row r="3" spans="2:9" s="24" customFormat="1" ht="17.25" customHeight="1" x14ac:dyDescent="0.2">
      <c r="B3" s="758" t="s">
        <v>609</v>
      </c>
      <c r="C3" s="758"/>
      <c r="D3" s="758"/>
      <c r="E3" s="758"/>
      <c r="F3" s="758"/>
      <c r="G3" s="758"/>
      <c r="H3" s="758"/>
    </row>
    <row r="4" spans="2:9" ht="26.25" customHeight="1" x14ac:dyDescent="0.25">
      <c r="B4" s="757" t="s">
        <v>518</v>
      </c>
      <c r="C4" s="757"/>
      <c r="D4" s="757"/>
      <c r="E4" s="757"/>
      <c r="F4" s="757"/>
      <c r="G4" s="757"/>
      <c r="H4" s="757"/>
      <c r="I4" s="75"/>
    </row>
    <row r="5" spans="2:9" ht="6.75" customHeight="1" x14ac:dyDescent="0.25">
      <c r="B5" s="80"/>
      <c r="C5" s="75"/>
      <c r="D5" s="75"/>
      <c r="E5" s="75"/>
      <c r="F5" s="75"/>
      <c r="G5" s="75"/>
      <c r="H5" s="75"/>
      <c r="I5" s="75"/>
    </row>
    <row r="6" spans="2:9" ht="30" customHeight="1" x14ac:dyDescent="0.25">
      <c r="B6" s="666" t="s">
        <v>307</v>
      </c>
      <c r="C6" s="667"/>
      <c r="D6" s="667"/>
      <c r="E6" s="667"/>
      <c r="F6" s="667"/>
      <c r="G6" s="667"/>
      <c r="H6" s="668"/>
      <c r="I6" s="75"/>
    </row>
    <row r="7" spans="2:9" ht="30" customHeight="1" x14ac:dyDescent="0.25">
      <c r="B7" s="290" t="s">
        <v>42</v>
      </c>
      <c r="C7" s="290">
        <v>2015</v>
      </c>
      <c r="D7" s="290">
        <v>2016</v>
      </c>
      <c r="E7" s="290">
        <v>2017</v>
      </c>
      <c r="F7" s="290">
        <v>2018</v>
      </c>
      <c r="G7" s="290">
        <v>2019</v>
      </c>
      <c r="H7" s="290">
        <v>2020</v>
      </c>
      <c r="I7" s="75"/>
    </row>
    <row r="8" spans="2:9" ht="30" customHeight="1" x14ac:dyDescent="0.25">
      <c r="B8" s="222" t="s">
        <v>0</v>
      </c>
      <c r="C8" s="18">
        <v>5</v>
      </c>
      <c r="D8" s="18">
        <v>7</v>
      </c>
      <c r="E8" s="18">
        <v>6</v>
      </c>
      <c r="F8" s="18">
        <v>10</v>
      </c>
      <c r="G8" s="18">
        <v>15</v>
      </c>
      <c r="H8" s="18">
        <v>2</v>
      </c>
      <c r="I8" s="75"/>
    </row>
    <row r="9" spans="2:9" ht="30" customHeight="1" x14ac:dyDescent="0.25">
      <c r="B9" s="222" t="s">
        <v>52</v>
      </c>
      <c r="C9" s="18">
        <v>9</v>
      </c>
      <c r="D9" s="18">
        <v>2</v>
      </c>
      <c r="E9" s="18">
        <v>2</v>
      </c>
      <c r="F9" s="18">
        <v>2</v>
      </c>
      <c r="G9" s="18">
        <v>0</v>
      </c>
      <c r="H9" s="18">
        <v>4</v>
      </c>
      <c r="I9" s="75"/>
    </row>
    <row r="10" spans="2:9" ht="30" customHeight="1" x14ac:dyDescent="0.25">
      <c r="B10" s="222" t="s">
        <v>53</v>
      </c>
      <c r="C10" s="18">
        <v>11</v>
      </c>
      <c r="D10" s="18">
        <v>6</v>
      </c>
      <c r="E10" s="18">
        <v>14</v>
      </c>
      <c r="F10" s="18">
        <v>12</v>
      </c>
      <c r="G10" s="18">
        <v>6</v>
      </c>
      <c r="H10" s="18">
        <v>6</v>
      </c>
      <c r="I10" s="75"/>
    </row>
    <row r="11" spans="2:9" ht="30" customHeight="1" thickBot="1" x14ac:dyDescent="0.3">
      <c r="B11" s="32" t="s">
        <v>1</v>
      </c>
      <c r="C11" s="32">
        <v>25</v>
      </c>
      <c r="D11" s="32">
        <v>15</v>
      </c>
      <c r="E11" s="32">
        <v>22</v>
      </c>
      <c r="F11" s="292">
        <v>24</v>
      </c>
      <c r="G11" s="32">
        <v>21</v>
      </c>
      <c r="H11" s="32">
        <v>12</v>
      </c>
      <c r="I11" s="75"/>
    </row>
    <row r="12" spans="2:9" ht="30" customHeight="1" thickTop="1" x14ac:dyDescent="0.25">
      <c r="B12" s="300" t="s">
        <v>350</v>
      </c>
      <c r="C12" s="293" t="s">
        <v>38</v>
      </c>
      <c r="D12" s="293" t="s">
        <v>39</v>
      </c>
      <c r="E12" s="293" t="s">
        <v>40</v>
      </c>
      <c r="F12" s="293" t="s">
        <v>41</v>
      </c>
      <c r="G12" s="294">
        <v>240</v>
      </c>
      <c r="H12" s="294">
        <v>169</v>
      </c>
      <c r="I12" s="75"/>
    </row>
    <row r="13" spans="2:9" ht="30" customHeight="1" x14ac:dyDescent="0.25">
      <c r="B13" s="18" t="s">
        <v>18</v>
      </c>
      <c r="C13" s="19">
        <f t="shared" ref="C13:G13" si="0">C11/C12</f>
        <v>0.18115942028985507</v>
      </c>
      <c r="D13" s="19">
        <f t="shared" si="0"/>
        <v>0.10273972602739725</v>
      </c>
      <c r="E13" s="19">
        <f t="shared" si="0"/>
        <v>0.10576923076923077</v>
      </c>
      <c r="F13" s="19">
        <f t="shared" si="0"/>
        <v>0.10909090909090909</v>
      </c>
      <c r="G13" s="19">
        <f t="shared" si="0"/>
        <v>8.7499999999999994E-2</v>
      </c>
      <c r="H13" s="19">
        <f t="shared" ref="H13" si="1">H11/H12</f>
        <v>7.1005917159763315E-2</v>
      </c>
      <c r="I13" s="75"/>
    </row>
    <row r="14" spans="2:9" s="101" customFormat="1" ht="19.5" customHeight="1" x14ac:dyDescent="0.2">
      <c r="B14" s="30" t="s">
        <v>14</v>
      </c>
      <c r="C14" s="100"/>
      <c r="D14" s="100"/>
      <c r="E14" s="100"/>
      <c r="F14" s="100"/>
      <c r="G14" s="100"/>
      <c r="H14" s="30"/>
      <c r="I14" s="30"/>
    </row>
    <row r="15" spans="2:9" ht="15" x14ac:dyDescent="0.25">
      <c r="B15" s="80"/>
      <c r="C15" s="75"/>
      <c r="D15" s="75"/>
      <c r="E15" s="75"/>
      <c r="F15" s="75"/>
      <c r="G15" s="75"/>
      <c r="H15" s="75"/>
      <c r="I15" s="75"/>
    </row>
    <row r="16" spans="2:9" ht="15" x14ac:dyDescent="0.25">
      <c r="B16" s="80"/>
      <c r="C16" s="75"/>
      <c r="D16" s="75"/>
      <c r="E16" s="75"/>
      <c r="F16" s="75"/>
      <c r="G16" s="75"/>
      <c r="H16" s="75"/>
      <c r="I16" s="75"/>
    </row>
  </sheetData>
  <mergeCells count="4">
    <mergeCell ref="B6:H6"/>
    <mergeCell ref="B4:H4"/>
    <mergeCell ref="B2:H2"/>
    <mergeCell ref="B3:H3"/>
  </mergeCells>
  <pageMargins left="0.7" right="0.7" top="0.75" bottom="0.75" header="0.3" footer="0.3"/>
  <pageSetup paperSize="9" orientation="portrait" r:id="rId1"/>
  <ignoredErrors>
    <ignoredError sqref="C12:F12" numberStoredAsText="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dimension ref="B1:F20"/>
  <sheetViews>
    <sheetView showGridLines="0" workbookViewId="0">
      <selection activeCell="K8" sqref="K8"/>
    </sheetView>
  </sheetViews>
  <sheetFormatPr defaultRowHeight="15" x14ac:dyDescent="0.25"/>
  <cols>
    <col min="1" max="1" width="10.7109375" customWidth="1"/>
    <col min="2" max="2" width="11.42578125" customWidth="1"/>
    <col min="3" max="3" width="15.5703125" customWidth="1"/>
    <col min="4" max="4" width="15.85546875" customWidth="1"/>
    <col min="5" max="5" width="16.28515625" customWidth="1"/>
    <col min="6" max="6" width="15.5703125" customWidth="1"/>
  </cols>
  <sheetData>
    <row r="1" spans="2:6" ht="21" customHeight="1" x14ac:dyDescent="0.25"/>
    <row r="2" spans="2:6" ht="20.25" customHeight="1" x14ac:dyDescent="0.25">
      <c r="B2" s="750" t="s">
        <v>521</v>
      </c>
      <c r="C2" s="750"/>
      <c r="D2" s="750"/>
      <c r="E2" s="750"/>
      <c r="F2" s="750"/>
    </row>
    <row r="3" spans="2:6" ht="15" customHeight="1" x14ac:dyDescent="0.25">
      <c r="B3" s="750" t="s">
        <v>609</v>
      </c>
      <c r="C3" s="750"/>
      <c r="D3" s="750"/>
      <c r="E3" s="750"/>
      <c r="F3" s="750"/>
    </row>
    <row r="4" spans="2:6" ht="29.25" customHeight="1" x14ac:dyDescent="0.25">
      <c r="B4" s="705" t="s">
        <v>519</v>
      </c>
      <c r="C4" s="705"/>
      <c r="D4" s="705"/>
      <c r="E4" s="705"/>
      <c r="F4" s="705"/>
    </row>
    <row r="5" spans="2:6" ht="6" customHeight="1" x14ac:dyDescent="0.25">
      <c r="B5" s="75"/>
      <c r="C5" s="75"/>
      <c r="D5" s="75"/>
      <c r="E5" s="75"/>
      <c r="F5" s="75"/>
    </row>
    <row r="6" spans="2:6" ht="30" customHeight="1" x14ac:dyDescent="0.25">
      <c r="B6" s="726" t="s">
        <v>237</v>
      </c>
      <c r="C6" s="727"/>
      <c r="D6" s="727"/>
      <c r="E6" s="727"/>
      <c r="F6" s="728"/>
    </row>
    <row r="7" spans="2:6" ht="27.75" customHeight="1" x14ac:dyDescent="0.25">
      <c r="B7" s="730" t="s">
        <v>7</v>
      </c>
      <c r="C7" s="732" t="s">
        <v>67</v>
      </c>
      <c r="D7" s="733"/>
      <c r="E7" s="734"/>
      <c r="F7" s="735" t="s">
        <v>66</v>
      </c>
    </row>
    <row r="8" spans="2:6" ht="32.25" customHeight="1" thickBot="1" x14ac:dyDescent="0.3">
      <c r="B8" s="731"/>
      <c r="C8" s="337" t="s">
        <v>58</v>
      </c>
      <c r="D8" s="338" t="s">
        <v>59</v>
      </c>
      <c r="E8" s="339" t="s">
        <v>60</v>
      </c>
      <c r="F8" s="736"/>
    </row>
    <row r="9" spans="2:6" ht="30" customHeight="1" thickTop="1" x14ac:dyDescent="0.25">
      <c r="B9" s="340">
        <v>2015</v>
      </c>
      <c r="C9" s="353">
        <v>5</v>
      </c>
      <c r="D9" s="354">
        <v>3</v>
      </c>
      <c r="E9" s="355">
        <v>17</v>
      </c>
      <c r="F9" s="344" t="s">
        <v>25</v>
      </c>
    </row>
    <row r="10" spans="2:6" ht="30" customHeight="1" x14ac:dyDescent="0.25">
      <c r="B10" s="345">
        <v>2016</v>
      </c>
      <c r="C10" s="341">
        <v>4</v>
      </c>
      <c r="D10" s="342">
        <v>3</v>
      </c>
      <c r="E10" s="343">
        <v>8</v>
      </c>
      <c r="F10" s="346" t="s">
        <v>24</v>
      </c>
    </row>
    <row r="11" spans="2:6" ht="30" customHeight="1" x14ac:dyDescent="0.25">
      <c r="B11" s="345">
        <v>2017</v>
      </c>
      <c r="C11" s="341">
        <v>5</v>
      </c>
      <c r="D11" s="342">
        <v>6</v>
      </c>
      <c r="E11" s="343">
        <v>11</v>
      </c>
      <c r="F11" s="346" t="s">
        <v>23</v>
      </c>
    </row>
    <row r="12" spans="2:6" ht="30" customHeight="1" x14ac:dyDescent="0.25">
      <c r="B12" s="345">
        <v>2018</v>
      </c>
      <c r="C12" s="341">
        <v>6</v>
      </c>
      <c r="D12" s="342">
        <v>3</v>
      </c>
      <c r="E12" s="343">
        <v>15</v>
      </c>
      <c r="F12" s="356" t="s">
        <v>26</v>
      </c>
    </row>
    <row r="13" spans="2:6" ht="30" customHeight="1" x14ac:dyDescent="0.25">
      <c r="B13" s="345">
        <v>2019</v>
      </c>
      <c r="C13" s="347">
        <v>6</v>
      </c>
      <c r="D13" s="18">
        <v>0</v>
      </c>
      <c r="E13" s="348">
        <v>15</v>
      </c>
      <c r="F13" s="346" t="s">
        <v>17</v>
      </c>
    </row>
    <row r="14" spans="2:6" ht="30" customHeight="1" x14ac:dyDescent="0.25">
      <c r="B14" s="345">
        <v>2020</v>
      </c>
      <c r="C14" s="347">
        <v>5</v>
      </c>
      <c r="D14" s="18">
        <v>4</v>
      </c>
      <c r="E14" s="348">
        <v>3</v>
      </c>
      <c r="F14" s="346" t="s">
        <v>297</v>
      </c>
    </row>
    <row r="15" spans="2:6" x14ac:dyDescent="0.25">
      <c r="B15" s="1" t="s">
        <v>14</v>
      </c>
      <c r="C15" s="75"/>
      <c r="D15" s="75"/>
      <c r="E15" s="75"/>
      <c r="F15" s="75"/>
    </row>
    <row r="16" spans="2:6" x14ac:dyDescent="0.25">
      <c r="B16" s="75"/>
      <c r="C16" s="75"/>
      <c r="D16" s="75"/>
      <c r="E16" s="75"/>
      <c r="F16" s="75"/>
    </row>
    <row r="20" spans="2:2" x14ac:dyDescent="0.25">
      <c r="B20" s="6"/>
    </row>
  </sheetData>
  <mergeCells count="7">
    <mergeCell ref="B2:F2"/>
    <mergeCell ref="B6:F6"/>
    <mergeCell ref="B7:B8"/>
    <mergeCell ref="C7:E7"/>
    <mergeCell ref="F7:F8"/>
    <mergeCell ref="B4:F4"/>
    <mergeCell ref="B3:F3"/>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dimension ref="B1:M17"/>
  <sheetViews>
    <sheetView showGridLines="0" workbookViewId="0">
      <selection activeCell="P10" sqref="P10"/>
    </sheetView>
  </sheetViews>
  <sheetFormatPr defaultRowHeight="15" x14ac:dyDescent="0.25"/>
  <cols>
    <col min="1" max="1" width="10.85546875" customWidth="1"/>
    <col min="2" max="2" width="8.140625" customWidth="1"/>
    <col min="10" max="10" width="10.5703125" customWidth="1"/>
    <col min="12" max="12" width="12.5703125" customWidth="1"/>
    <col min="13" max="13" width="9.140625" customWidth="1"/>
  </cols>
  <sheetData>
    <row r="1" spans="2:13" ht="21" customHeight="1" x14ac:dyDescent="0.25"/>
    <row r="2" spans="2:13" ht="18.75" customHeight="1" x14ac:dyDescent="0.25">
      <c r="B2" s="750" t="s">
        <v>521</v>
      </c>
      <c r="C2" s="750"/>
      <c r="D2" s="750"/>
      <c r="E2" s="750"/>
      <c r="F2" s="750"/>
      <c r="G2" s="750"/>
      <c r="H2" s="750"/>
      <c r="I2" s="750"/>
      <c r="J2" s="750"/>
      <c r="K2" s="750"/>
      <c r="L2" s="750"/>
    </row>
    <row r="3" spans="2:13" ht="18" customHeight="1" x14ac:dyDescent="0.25">
      <c r="B3" s="750" t="s">
        <v>609</v>
      </c>
      <c r="C3" s="750"/>
      <c r="D3" s="750"/>
      <c r="E3" s="750"/>
      <c r="F3" s="750"/>
      <c r="G3" s="750"/>
      <c r="H3" s="750"/>
      <c r="I3" s="750"/>
      <c r="J3" s="750"/>
      <c r="K3" s="750"/>
      <c r="L3" s="750"/>
    </row>
    <row r="4" spans="2:13" ht="30" customHeight="1" x14ac:dyDescent="0.25">
      <c r="B4" s="759" t="s">
        <v>520</v>
      </c>
      <c r="C4" s="759"/>
      <c r="D4" s="759"/>
      <c r="E4" s="759"/>
      <c r="F4" s="759"/>
      <c r="G4" s="759"/>
      <c r="H4" s="759"/>
      <c r="I4" s="759"/>
      <c r="J4" s="759"/>
      <c r="K4" s="759"/>
      <c r="L4" s="759"/>
      <c r="M4" s="21"/>
    </row>
    <row r="5" spans="2:13" ht="9.75" customHeight="1" x14ac:dyDescent="0.25">
      <c r="B5" s="3"/>
      <c r="C5" s="5"/>
      <c r="D5" s="5"/>
      <c r="E5" s="5"/>
      <c r="F5" s="5"/>
      <c r="G5" s="5"/>
      <c r="H5" s="5"/>
      <c r="I5" s="5"/>
      <c r="J5" s="5"/>
      <c r="K5" s="5"/>
      <c r="L5" s="5"/>
      <c r="M5" s="5"/>
    </row>
    <row r="6" spans="2:13" ht="36" customHeight="1" x14ac:dyDescent="0.25">
      <c r="B6" s="726" t="s">
        <v>393</v>
      </c>
      <c r="C6" s="727"/>
      <c r="D6" s="727"/>
      <c r="E6" s="727"/>
      <c r="F6" s="727"/>
      <c r="G6" s="727"/>
      <c r="H6" s="727"/>
      <c r="I6" s="727"/>
      <c r="J6" s="727"/>
      <c r="K6" s="727"/>
      <c r="L6" s="728"/>
    </row>
    <row r="7" spans="2:13" ht="35.25" customHeight="1" x14ac:dyDescent="0.25">
      <c r="B7" s="730" t="s">
        <v>7</v>
      </c>
      <c r="C7" s="751" t="s">
        <v>308</v>
      </c>
      <c r="D7" s="752"/>
      <c r="E7" s="753"/>
      <c r="F7" s="732" t="s">
        <v>19</v>
      </c>
      <c r="G7" s="733"/>
      <c r="H7" s="734"/>
      <c r="I7" s="732" t="s">
        <v>21</v>
      </c>
      <c r="J7" s="733"/>
      <c r="K7" s="733"/>
      <c r="L7" s="735" t="s">
        <v>27</v>
      </c>
    </row>
    <row r="8" spans="2:13" ht="33" customHeight="1" thickBot="1" x14ac:dyDescent="0.3">
      <c r="B8" s="731"/>
      <c r="C8" s="536" t="s">
        <v>310</v>
      </c>
      <c r="D8" s="535" t="s">
        <v>8</v>
      </c>
      <c r="E8" s="338" t="s">
        <v>9</v>
      </c>
      <c r="F8" s="536" t="s">
        <v>309</v>
      </c>
      <c r="G8" s="535" t="s">
        <v>22</v>
      </c>
      <c r="H8" s="535" t="s">
        <v>13</v>
      </c>
      <c r="I8" s="536" t="s">
        <v>10</v>
      </c>
      <c r="J8" s="537" t="s">
        <v>11</v>
      </c>
      <c r="K8" s="538" t="s">
        <v>12</v>
      </c>
      <c r="L8" s="736"/>
    </row>
    <row r="9" spans="2:13" ht="30" customHeight="1" thickTop="1" x14ac:dyDescent="0.25">
      <c r="B9" s="340">
        <v>2015</v>
      </c>
      <c r="C9" s="353" t="s">
        <v>20</v>
      </c>
      <c r="D9" s="354" t="s">
        <v>20</v>
      </c>
      <c r="E9" s="355" t="s">
        <v>20</v>
      </c>
      <c r="F9" s="353" t="s">
        <v>20</v>
      </c>
      <c r="G9" s="354" t="s">
        <v>20</v>
      </c>
      <c r="H9" s="354" t="s">
        <v>20</v>
      </c>
      <c r="I9" s="353" t="s">
        <v>20</v>
      </c>
      <c r="J9" s="354" t="s">
        <v>20</v>
      </c>
      <c r="K9" s="354" t="s">
        <v>20</v>
      </c>
      <c r="L9" s="344" t="s">
        <v>25</v>
      </c>
    </row>
    <row r="10" spans="2:13" ht="30" customHeight="1" x14ac:dyDescent="0.25">
      <c r="B10" s="345">
        <v>2016</v>
      </c>
      <c r="C10" s="341">
        <v>4</v>
      </c>
      <c r="D10" s="342">
        <v>1</v>
      </c>
      <c r="E10" s="343">
        <v>10</v>
      </c>
      <c r="F10" s="341">
        <v>1</v>
      </c>
      <c r="G10" s="342">
        <v>5</v>
      </c>
      <c r="H10" s="342">
        <v>9</v>
      </c>
      <c r="I10" s="341">
        <v>2</v>
      </c>
      <c r="J10" s="342">
        <v>1</v>
      </c>
      <c r="K10" s="342">
        <v>12</v>
      </c>
      <c r="L10" s="346" t="s">
        <v>24</v>
      </c>
    </row>
    <row r="11" spans="2:13" ht="30" customHeight="1" x14ac:dyDescent="0.25">
      <c r="B11" s="345">
        <v>2017</v>
      </c>
      <c r="C11" s="341">
        <v>7</v>
      </c>
      <c r="D11" s="342">
        <v>2</v>
      </c>
      <c r="E11" s="343">
        <v>9</v>
      </c>
      <c r="F11" s="341">
        <v>3</v>
      </c>
      <c r="G11" s="342">
        <v>8</v>
      </c>
      <c r="H11" s="342">
        <v>7</v>
      </c>
      <c r="I11" s="341">
        <v>3</v>
      </c>
      <c r="J11" s="342">
        <v>7</v>
      </c>
      <c r="K11" s="342">
        <v>7</v>
      </c>
      <c r="L11" s="346" t="s">
        <v>23</v>
      </c>
    </row>
    <row r="12" spans="2:13" ht="30" customHeight="1" x14ac:dyDescent="0.25">
      <c r="B12" s="345">
        <v>2018</v>
      </c>
      <c r="C12" s="341">
        <v>9</v>
      </c>
      <c r="D12" s="342">
        <v>2</v>
      </c>
      <c r="E12" s="343">
        <v>3</v>
      </c>
      <c r="F12" s="341">
        <v>0</v>
      </c>
      <c r="G12" s="342">
        <v>4</v>
      </c>
      <c r="H12" s="342">
        <v>1</v>
      </c>
      <c r="I12" s="341">
        <v>0</v>
      </c>
      <c r="J12" s="342">
        <v>1</v>
      </c>
      <c r="K12" s="342">
        <v>0</v>
      </c>
      <c r="L12" s="346" t="s">
        <v>26</v>
      </c>
    </row>
    <row r="13" spans="2:13" ht="30" customHeight="1" x14ac:dyDescent="0.25">
      <c r="B13" s="345">
        <v>2019</v>
      </c>
      <c r="C13" s="347">
        <v>6</v>
      </c>
      <c r="D13" s="18">
        <v>1</v>
      </c>
      <c r="E13" s="348">
        <v>7</v>
      </c>
      <c r="F13" s="347">
        <v>0</v>
      </c>
      <c r="G13" s="18">
        <v>5</v>
      </c>
      <c r="H13" s="18">
        <v>8</v>
      </c>
      <c r="I13" s="347">
        <v>2</v>
      </c>
      <c r="J13" s="18">
        <v>2</v>
      </c>
      <c r="K13" s="18">
        <v>12</v>
      </c>
      <c r="L13" s="346" t="s">
        <v>17</v>
      </c>
    </row>
    <row r="14" spans="2:13" ht="30" customHeight="1" x14ac:dyDescent="0.25">
      <c r="B14" s="345">
        <v>2020</v>
      </c>
      <c r="C14" s="347">
        <v>2</v>
      </c>
      <c r="D14" s="18">
        <v>1</v>
      </c>
      <c r="E14" s="348">
        <v>7</v>
      </c>
      <c r="F14" s="347">
        <v>1</v>
      </c>
      <c r="G14" s="18">
        <v>2</v>
      </c>
      <c r="H14" s="18">
        <v>6</v>
      </c>
      <c r="I14" s="347">
        <v>1</v>
      </c>
      <c r="J14" s="18">
        <v>1</v>
      </c>
      <c r="K14" s="18">
        <v>9</v>
      </c>
      <c r="L14" s="346" t="s">
        <v>297</v>
      </c>
    </row>
    <row r="15" spans="2:13" x14ac:dyDescent="0.25">
      <c r="C15" s="20" t="s">
        <v>14</v>
      </c>
    </row>
    <row r="16" spans="2:13" ht="15.75" x14ac:dyDescent="0.25">
      <c r="C16" s="23" t="s">
        <v>345</v>
      </c>
    </row>
    <row r="17" spans="3:3" x14ac:dyDescent="0.25">
      <c r="C17" s="357"/>
    </row>
  </sheetData>
  <mergeCells count="9">
    <mergeCell ref="B2:L2"/>
    <mergeCell ref="B4:L4"/>
    <mergeCell ref="B7:B8"/>
    <mergeCell ref="C7:E7"/>
    <mergeCell ref="L7:L8"/>
    <mergeCell ref="B6:L6"/>
    <mergeCell ref="F7:H7"/>
    <mergeCell ref="I7:K7"/>
    <mergeCell ref="B3:L3"/>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dimension ref="A2:I24"/>
  <sheetViews>
    <sheetView showGridLines="0" workbookViewId="0">
      <selection activeCell="L5" sqref="L5"/>
    </sheetView>
  </sheetViews>
  <sheetFormatPr defaultRowHeight="15" x14ac:dyDescent="0.25"/>
  <cols>
    <col min="1" max="1" width="10.7109375" customWidth="1"/>
    <col min="2" max="2" width="33" customWidth="1"/>
  </cols>
  <sheetData>
    <row r="2" spans="1:9" ht="21" customHeight="1" x14ac:dyDescent="0.25">
      <c r="B2" s="750" t="s">
        <v>521</v>
      </c>
      <c r="C2" s="750"/>
      <c r="D2" s="750"/>
      <c r="E2" s="750"/>
      <c r="F2" s="750"/>
      <c r="G2" s="750"/>
      <c r="H2" s="750"/>
    </row>
    <row r="3" spans="1:9" ht="23.25" customHeight="1" x14ac:dyDescent="0.25">
      <c r="B3" s="750" t="s">
        <v>722</v>
      </c>
      <c r="C3" s="750"/>
      <c r="D3" s="750"/>
      <c r="E3" s="750"/>
      <c r="F3" s="750"/>
      <c r="G3" s="750"/>
      <c r="H3" s="750"/>
    </row>
    <row r="4" spans="1:9" ht="39.950000000000003" customHeight="1" x14ac:dyDescent="0.25">
      <c r="A4" s="75"/>
      <c r="B4" s="761" t="s">
        <v>522</v>
      </c>
      <c r="C4" s="761"/>
      <c r="D4" s="761"/>
      <c r="E4" s="761"/>
      <c r="F4" s="761"/>
      <c r="G4" s="761"/>
      <c r="H4" s="761"/>
      <c r="I4" s="75"/>
    </row>
    <row r="5" spans="1:9" ht="8.25" customHeight="1" x14ac:dyDescent="0.25">
      <c r="A5" s="75"/>
      <c r="B5" s="75"/>
      <c r="C5" s="75"/>
      <c r="D5" s="75"/>
      <c r="E5" s="75"/>
      <c r="F5" s="75"/>
      <c r="G5" s="75"/>
      <c r="H5" s="75"/>
      <c r="I5" s="75"/>
    </row>
    <row r="6" spans="1:9" ht="30" customHeight="1" x14ac:dyDescent="0.25">
      <c r="A6" s="75"/>
      <c r="B6" s="666" t="s">
        <v>346</v>
      </c>
      <c r="C6" s="667"/>
      <c r="D6" s="667"/>
      <c r="E6" s="667"/>
      <c r="F6" s="667"/>
      <c r="G6" s="667"/>
      <c r="H6" s="668"/>
      <c r="I6" s="75"/>
    </row>
    <row r="7" spans="1:9" ht="30" customHeight="1" x14ac:dyDescent="0.25">
      <c r="A7" s="75"/>
      <c r="B7" s="15" t="s">
        <v>83</v>
      </c>
      <c r="C7" s="15">
        <v>2015</v>
      </c>
      <c r="D7" s="15">
        <v>2016</v>
      </c>
      <c r="E7" s="15">
        <v>2017</v>
      </c>
      <c r="F7" s="15">
        <v>2018</v>
      </c>
      <c r="G7" s="15">
        <v>2019</v>
      </c>
      <c r="H7" s="15">
        <v>2020</v>
      </c>
      <c r="I7" s="75"/>
    </row>
    <row r="8" spans="1:9" ht="30" customHeight="1" x14ac:dyDescent="0.25">
      <c r="A8" s="75"/>
      <c r="B8" s="222" t="s">
        <v>5</v>
      </c>
      <c r="C8" s="14">
        <v>1</v>
      </c>
      <c r="D8" s="14">
        <v>4</v>
      </c>
      <c r="E8" s="14">
        <v>6</v>
      </c>
      <c r="F8" s="14">
        <v>5</v>
      </c>
      <c r="G8" s="14">
        <v>5</v>
      </c>
      <c r="H8" s="14">
        <v>2</v>
      </c>
      <c r="I8" s="75"/>
    </row>
    <row r="9" spans="1:9" ht="30" customHeight="1" x14ac:dyDescent="0.25">
      <c r="A9" s="75"/>
      <c r="B9" s="222" t="s">
        <v>2</v>
      </c>
      <c r="C9" s="14">
        <v>8</v>
      </c>
      <c r="D9" s="14">
        <v>7</v>
      </c>
      <c r="E9" s="14">
        <v>20</v>
      </c>
      <c r="F9" s="14">
        <v>22</v>
      </c>
      <c r="G9" s="14">
        <v>14</v>
      </c>
      <c r="H9" s="14">
        <v>17</v>
      </c>
      <c r="I9" s="75"/>
    </row>
    <row r="10" spans="1:9" ht="30" customHeight="1" x14ac:dyDescent="0.25">
      <c r="A10" s="75"/>
      <c r="B10" s="222" t="s">
        <v>3</v>
      </c>
      <c r="C10" s="14">
        <v>27</v>
      </c>
      <c r="D10" s="14">
        <v>14</v>
      </c>
      <c r="E10" s="14">
        <v>22</v>
      </c>
      <c r="F10" s="14">
        <v>18</v>
      </c>
      <c r="G10" s="14">
        <v>19</v>
      </c>
      <c r="H10" s="14">
        <v>11</v>
      </c>
      <c r="I10" s="75"/>
    </row>
    <row r="11" spans="1:9" ht="30" customHeight="1" x14ac:dyDescent="0.25">
      <c r="A11" s="75"/>
      <c r="B11" s="358" t="s">
        <v>36</v>
      </c>
      <c r="C11" s="358"/>
      <c r="D11" s="358"/>
      <c r="E11" s="358"/>
      <c r="F11" s="358"/>
      <c r="G11" s="358"/>
      <c r="H11" s="358"/>
      <c r="I11" s="75" t="s">
        <v>15</v>
      </c>
    </row>
    <row r="12" spans="1:9" ht="30" customHeight="1" x14ac:dyDescent="0.25">
      <c r="A12" s="75"/>
      <c r="B12" s="222" t="s">
        <v>0</v>
      </c>
      <c r="C12" s="386">
        <v>7</v>
      </c>
      <c r="D12" s="386">
        <v>10</v>
      </c>
      <c r="E12" s="386">
        <v>12</v>
      </c>
      <c r="F12" s="539">
        <v>16</v>
      </c>
      <c r="G12" s="539">
        <v>22</v>
      </c>
      <c r="H12" s="539">
        <v>4</v>
      </c>
      <c r="I12" s="75"/>
    </row>
    <row r="13" spans="1:9" ht="30" customHeight="1" x14ac:dyDescent="0.25">
      <c r="A13" s="75"/>
      <c r="B13" s="222" t="s">
        <v>52</v>
      </c>
      <c r="C13" s="222">
        <v>14</v>
      </c>
      <c r="D13" s="222">
        <v>4</v>
      </c>
      <c r="E13" s="222">
        <v>7</v>
      </c>
      <c r="F13" s="270">
        <v>4</v>
      </c>
      <c r="G13" s="270">
        <v>5</v>
      </c>
      <c r="H13" s="270">
        <v>6</v>
      </c>
      <c r="I13" s="75"/>
    </row>
    <row r="14" spans="1:9" ht="30" customHeight="1" thickBot="1" x14ac:dyDescent="0.3">
      <c r="A14" s="75"/>
      <c r="B14" s="359" t="s">
        <v>53</v>
      </c>
      <c r="C14" s="359">
        <v>15</v>
      </c>
      <c r="D14" s="359">
        <v>11</v>
      </c>
      <c r="E14" s="359">
        <v>29</v>
      </c>
      <c r="F14" s="540">
        <v>25</v>
      </c>
      <c r="G14" s="540">
        <v>11</v>
      </c>
      <c r="H14" s="540">
        <v>20</v>
      </c>
      <c r="I14" s="75"/>
    </row>
    <row r="15" spans="1:9" ht="30" customHeight="1" thickTop="1" thickBot="1" x14ac:dyDescent="0.3">
      <c r="A15" s="75"/>
      <c r="B15" s="360" t="s">
        <v>16</v>
      </c>
      <c r="C15" s="299">
        <v>36</v>
      </c>
      <c r="D15" s="360">
        <v>25</v>
      </c>
      <c r="E15" s="360">
        <v>48</v>
      </c>
      <c r="F15" s="360">
        <v>45</v>
      </c>
      <c r="G15" s="360">
        <v>38</v>
      </c>
      <c r="H15" s="360">
        <v>30</v>
      </c>
      <c r="I15" s="75"/>
    </row>
    <row r="16" spans="1:9" ht="30" customHeight="1" thickTop="1" x14ac:dyDescent="0.25">
      <c r="A16" s="75"/>
      <c r="B16" s="300" t="s">
        <v>350</v>
      </c>
      <c r="C16" s="293" t="s">
        <v>38</v>
      </c>
      <c r="D16" s="293" t="s">
        <v>39</v>
      </c>
      <c r="E16" s="293" t="s">
        <v>40</v>
      </c>
      <c r="F16" s="293" t="s">
        <v>41</v>
      </c>
      <c r="G16" s="294">
        <v>240</v>
      </c>
      <c r="H16" s="294">
        <v>169</v>
      </c>
      <c r="I16" s="75"/>
    </row>
    <row r="17" spans="1:9" ht="30" customHeight="1" x14ac:dyDescent="0.25">
      <c r="A17" s="75"/>
      <c r="B17" s="18" t="s">
        <v>18</v>
      </c>
      <c r="C17" s="19">
        <f t="shared" ref="C17:G17" si="0">C15/C16</f>
        <v>0.2608695652173913</v>
      </c>
      <c r="D17" s="19">
        <f t="shared" si="0"/>
        <v>0.17123287671232876</v>
      </c>
      <c r="E17" s="19">
        <f t="shared" si="0"/>
        <v>0.23076923076923078</v>
      </c>
      <c r="F17" s="19">
        <f t="shared" si="0"/>
        <v>0.20454545454545456</v>
      </c>
      <c r="G17" s="19">
        <f t="shared" si="0"/>
        <v>0.15833333333333333</v>
      </c>
      <c r="H17" s="19">
        <f t="shared" ref="H17" si="1">H15/H16</f>
        <v>0.17751479289940827</v>
      </c>
      <c r="I17" s="75"/>
    </row>
    <row r="18" spans="1:9" ht="27.75" customHeight="1" x14ac:dyDescent="0.25">
      <c r="A18" s="75"/>
      <c r="B18" s="83" t="s">
        <v>14</v>
      </c>
      <c r="C18" s="76"/>
      <c r="D18" s="76"/>
      <c r="E18" s="76"/>
      <c r="F18" s="76"/>
      <c r="G18" s="76"/>
      <c r="H18" s="75"/>
      <c r="I18" s="75"/>
    </row>
    <row r="19" spans="1:9" ht="18.75" x14ac:dyDescent="0.3">
      <c r="A19" s="75"/>
      <c r="B19" s="760"/>
      <c r="C19" s="760"/>
      <c r="D19" s="760"/>
      <c r="E19" s="760"/>
      <c r="F19" s="760"/>
      <c r="G19" s="760"/>
      <c r="H19" s="75"/>
      <c r="I19" s="75"/>
    </row>
    <row r="24" spans="1:9" x14ac:dyDescent="0.25">
      <c r="A24" t="s">
        <v>311</v>
      </c>
    </row>
  </sheetData>
  <mergeCells count="5">
    <mergeCell ref="B19:G19"/>
    <mergeCell ref="B6:H6"/>
    <mergeCell ref="B4:H4"/>
    <mergeCell ref="B2:H2"/>
    <mergeCell ref="B3:H3"/>
  </mergeCells>
  <pageMargins left="0.7" right="0.7" top="0.75" bottom="0.75" header="0.3" footer="0.3"/>
  <pageSetup paperSize="9" orientation="portrait" r:id="rId1"/>
  <ignoredErrors>
    <ignoredError sqref="C16:F16" numberStoredAsText="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dimension ref="A1:P21"/>
  <sheetViews>
    <sheetView showGridLines="0" zoomScaleNormal="100" workbookViewId="0">
      <selection activeCell="J7" sqref="J7"/>
    </sheetView>
  </sheetViews>
  <sheetFormatPr defaultRowHeight="15" x14ac:dyDescent="0.25"/>
  <cols>
    <col min="1" max="1" width="11.140625" style="9" customWidth="1"/>
    <col min="2" max="2" width="33.28515625" customWidth="1"/>
    <col min="10" max="10" width="14.28515625" customWidth="1"/>
    <col min="11" max="11" width="12" customWidth="1"/>
  </cols>
  <sheetData>
    <row r="1" spans="1:16" ht="22.5" customHeight="1" x14ac:dyDescent="0.25">
      <c r="A1" s="80"/>
      <c r="B1" s="75"/>
      <c r="C1" s="75"/>
      <c r="D1" s="75"/>
      <c r="E1" s="75"/>
      <c r="F1" s="75"/>
      <c r="G1" s="75"/>
      <c r="H1" s="75"/>
      <c r="I1" s="75"/>
      <c r="J1" s="75"/>
    </row>
    <row r="2" spans="1:16" ht="19.5" customHeight="1" x14ac:dyDescent="0.25">
      <c r="A2" s="80"/>
      <c r="B2" s="763" t="s">
        <v>521</v>
      </c>
      <c r="C2" s="763"/>
      <c r="D2" s="763"/>
      <c r="E2" s="763"/>
      <c r="F2" s="763"/>
      <c r="G2" s="763"/>
      <c r="H2" s="763"/>
      <c r="I2" s="81"/>
      <c r="J2" s="81"/>
      <c r="K2" s="40"/>
      <c r="L2" s="92"/>
      <c r="M2" s="93"/>
      <c r="N2" s="92"/>
      <c r="O2" s="40"/>
      <c r="P2" s="40"/>
    </row>
    <row r="3" spans="1:16" ht="19.5" customHeight="1" x14ac:dyDescent="0.25">
      <c r="A3" s="80"/>
      <c r="B3" s="763" t="s">
        <v>722</v>
      </c>
      <c r="C3" s="763"/>
      <c r="D3" s="763"/>
      <c r="E3" s="763"/>
      <c r="F3" s="763"/>
      <c r="G3" s="763"/>
      <c r="H3" s="763"/>
      <c r="I3" s="81"/>
      <c r="J3" s="81"/>
      <c r="K3" s="40"/>
      <c r="L3" s="92"/>
      <c r="M3" s="93"/>
      <c r="N3" s="92"/>
      <c r="O3" s="40"/>
      <c r="P3" s="40"/>
    </row>
    <row r="4" spans="1:16" ht="39.950000000000003" customHeight="1" x14ac:dyDescent="0.35">
      <c r="A4" s="80"/>
      <c r="B4" s="762" t="s">
        <v>523</v>
      </c>
      <c r="C4" s="762"/>
      <c r="D4" s="762"/>
      <c r="E4" s="762"/>
      <c r="F4" s="762"/>
      <c r="G4" s="762"/>
      <c r="H4" s="762"/>
      <c r="I4" s="90"/>
      <c r="J4" s="90"/>
      <c r="K4" s="94"/>
      <c r="L4" s="40"/>
      <c r="M4" s="95"/>
      <c r="N4" s="95"/>
      <c r="O4" s="95"/>
      <c r="P4" s="40"/>
    </row>
    <row r="5" spans="1:16" ht="7.5" customHeight="1" x14ac:dyDescent="0.35">
      <c r="A5" s="80"/>
      <c r="B5" s="45"/>
      <c r="C5" s="45"/>
      <c r="D5" s="45"/>
      <c r="E5" s="45"/>
      <c r="F5" s="45"/>
      <c r="G5" s="45"/>
      <c r="H5" s="17"/>
      <c r="I5" s="91"/>
      <c r="J5" s="90"/>
      <c r="K5" s="40"/>
      <c r="L5" s="40"/>
      <c r="M5" s="40"/>
      <c r="N5" s="40"/>
      <c r="O5" s="40"/>
      <c r="P5" s="40"/>
    </row>
    <row r="6" spans="1:16" ht="30" customHeight="1" x14ac:dyDescent="0.35">
      <c r="A6" s="80"/>
      <c r="B6" s="666" t="s">
        <v>394</v>
      </c>
      <c r="C6" s="667"/>
      <c r="D6" s="667"/>
      <c r="E6" s="667"/>
      <c r="F6" s="667"/>
      <c r="G6" s="667"/>
      <c r="H6" s="668"/>
      <c r="I6" s="90"/>
      <c r="J6" s="90"/>
      <c r="K6" s="40"/>
      <c r="L6" s="40"/>
      <c r="M6" s="40"/>
      <c r="N6" s="40"/>
      <c r="O6" s="40"/>
      <c r="P6" s="40"/>
    </row>
    <row r="7" spans="1:16" ht="30" customHeight="1" x14ac:dyDescent="0.25">
      <c r="A7" s="80"/>
      <c r="B7" s="37" t="s">
        <v>149</v>
      </c>
      <c r="C7" s="15">
        <v>2015</v>
      </c>
      <c r="D7" s="15">
        <v>2016</v>
      </c>
      <c r="E7" s="15">
        <v>2017</v>
      </c>
      <c r="F7" s="15">
        <v>2018</v>
      </c>
      <c r="G7" s="13">
        <v>2019</v>
      </c>
      <c r="H7" s="13">
        <v>2020</v>
      </c>
      <c r="I7" s="81"/>
      <c r="J7" s="81"/>
      <c r="K7" s="96"/>
      <c r="L7" s="40"/>
      <c r="M7" s="40"/>
      <c r="N7" s="40"/>
      <c r="O7" s="40"/>
      <c r="P7" s="40"/>
    </row>
    <row r="8" spans="1:16" ht="30" customHeight="1" x14ac:dyDescent="0.25">
      <c r="A8" s="80"/>
      <c r="B8" s="261" t="s">
        <v>394</v>
      </c>
      <c r="C8" s="18">
        <v>16</v>
      </c>
      <c r="D8" s="14">
        <v>7</v>
      </c>
      <c r="E8" s="14">
        <v>15</v>
      </c>
      <c r="F8" s="14">
        <v>16</v>
      </c>
      <c r="G8" s="14">
        <v>10</v>
      </c>
      <c r="H8" s="14">
        <v>9</v>
      </c>
      <c r="I8" s="81"/>
      <c r="J8" s="81"/>
      <c r="K8" s="40"/>
      <c r="L8" s="40"/>
      <c r="M8" s="40"/>
      <c r="N8" s="40"/>
      <c r="O8" s="40"/>
      <c r="P8" s="40"/>
    </row>
    <row r="9" spans="1:16" ht="30" customHeight="1" x14ac:dyDescent="0.25">
      <c r="A9" s="80"/>
      <c r="B9" s="261" t="s">
        <v>6</v>
      </c>
      <c r="C9" s="18">
        <v>11</v>
      </c>
      <c r="D9" s="14">
        <v>10</v>
      </c>
      <c r="E9" s="14">
        <v>26</v>
      </c>
      <c r="F9" s="14">
        <v>21</v>
      </c>
      <c r="G9" s="14">
        <v>17</v>
      </c>
      <c r="H9" s="14">
        <v>18</v>
      </c>
      <c r="I9" s="81"/>
      <c r="J9" s="81"/>
      <c r="K9" s="40"/>
      <c r="L9" s="40"/>
      <c r="M9" s="40"/>
      <c r="N9" s="40"/>
      <c r="O9" s="40"/>
      <c r="P9" s="40"/>
    </row>
    <row r="10" spans="1:16" ht="30" customHeight="1" x14ac:dyDescent="0.25">
      <c r="A10" s="80"/>
      <c r="B10" s="261" t="s">
        <v>395</v>
      </c>
      <c r="C10" s="18">
        <v>9</v>
      </c>
      <c r="D10" s="14">
        <v>8</v>
      </c>
      <c r="E10" s="14">
        <v>7</v>
      </c>
      <c r="F10" s="14">
        <v>8</v>
      </c>
      <c r="G10" s="14">
        <v>11</v>
      </c>
      <c r="H10" s="14">
        <v>3</v>
      </c>
      <c r="I10" s="75"/>
      <c r="J10" s="75"/>
    </row>
    <row r="11" spans="1:16" ht="30" customHeight="1" thickBot="1" x14ac:dyDescent="0.3">
      <c r="A11" s="80"/>
      <c r="B11" s="31" t="s">
        <v>1</v>
      </c>
      <c r="C11" s="32">
        <v>36</v>
      </c>
      <c r="D11" s="31">
        <v>25</v>
      </c>
      <c r="E11" s="31">
        <v>48</v>
      </c>
      <c r="F11" s="31">
        <v>45</v>
      </c>
      <c r="G11" s="31">
        <v>38</v>
      </c>
      <c r="H11" s="31">
        <v>30</v>
      </c>
      <c r="I11" s="75"/>
      <c r="J11" s="75"/>
    </row>
    <row r="12" spans="1:16" ht="30" customHeight="1" thickTop="1" x14ac:dyDescent="0.25">
      <c r="A12" s="80"/>
      <c r="B12" s="300" t="s">
        <v>350</v>
      </c>
      <c r="C12" s="293" t="s">
        <v>38</v>
      </c>
      <c r="D12" s="293" t="s">
        <v>39</v>
      </c>
      <c r="E12" s="293" t="s">
        <v>40</v>
      </c>
      <c r="F12" s="293" t="s">
        <v>41</v>
      </c>
      <c r="G12" s="294">
        <v>240</v>
      </c>
      <c r="H12" s="294">
        <v>169</v>
      </c>
      <c r="I12" s="75"/>
      <c r="J12" s="75"/>
    </row>
    <row r="13" spans="1:16" ht="30" customHeight="1" x14ac:dyDescent="0.25">
      <c r="A13" s="80"/>
      <c r="B13" s="18" t="s">
        <v>18</v>
      </c>
      <c r="C13" s="19">
        <f>36/138</f>
        <v>0.2608695652173913</v>
      </c>
      <c r="D13" s="19">
        <f>D11/146</f>
        <v>0.17123287671232876</v>
      </c>
      <c r="E13" s="19">
        <f>48/208</f>
        <v>0.23076923076923078</v>
      </c>
      <c r="F13" s="19">
        <f>45/220</f>
        <v>0.20454545454545456</v>
      </c>
      <c r="G13" s="19">
        <f>38/240</f>
        <v>0.15833333333333333</v>
      </c>
      <c r="H13" s="19">
        <f>H11/H12</f>
        <v>0.17751479289940827</v>
      </c>
      <c r="I13" s="75"/>
      <c r="J13" s="75"/>
    </row>
    <row r="14" spans="1:16" x14ac:dyDescent="0.25">
      <c r="A14" s="80"/>
      <c r="B14" s="1" t="s">
        <v>14</v>
      </c>
      <c r="C14" s="76"/>
      <c r="D14" s="76"/>
      <c r="E14" s="76"/>
      <c r="F14" s="76"/>
      <c r="G14" s="76"/>
      <c r="H14" s="75"/>
      <c r="I14" s="76"/>
      <c r="J14" s="76"/>
    </row>
    <row r="15" spans="1:16" x14ac:dyDescent="0.25">
      <c r="A15" s="80"/>
      <c r="B15" s="76"/>
      <c r="C15" s="76"/>
      <c r="D15" s="76"/>
      <c r="E15" s="76"/>
      <c r="F15" s="76"/>
      <c r="G15" s="76"/>
      <c r="H15" s="76"/>
      <c r="I15" s="76"/>
      <c r="J15" s="76"/>
    </row>
    <row r="16" spans="1:16" x14ac:dyDescent="0.25">
      <c r="B16" s="3"/>
      <c r="C16" s="3"/>
      <c r="D16" s="3"/>
      <c r="E16" s="3"/>
      <c r="F16" s="3"/>
      <c r="G16" s="3"/>
      <c r="H16" s="3"/>
      <c r="I16" s="3"/>
      <c r="J16" s="3"/>
    </row>
    <row r="17" spans="2:5" x14ac:dyDescent="0.25">
      <c r="E17" t="s">
        <v>15</v>
      </c>
    </row>
    <row r="21" spans="2:5" x14ac:dyDescent="0.25">
      <c r="B21" t="s">
        <v>15</v>
      </c>
    </row>
  </sheetData>
  <mergeCells count="4">
    <mergeCell ref="B6:H6"/>
    <mergeCell ref="B4:H4"/>
    <mergeCell ref="B2:H2"/>
    <mergeCell ref="B3:H3"/>
  </mergeCells>
  <pageMargins left="0.7" right="0.7" top="0.75" bottom="0.75" header="0.3" footer="0.3"/>
  <pageSetup paperSize="9" orientation="portrait" r:id="rId1"/>
  <ignoredErrors>
    <ignoredError sqref="C12:F12"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0"/>
  <sheetViews>
    <sheetView showGridLines="0" workbookViewId="0">
      <selection activeCell="B19" sqref="B19"/>
    </sheetView>
  </sheetViews>
  <sheetFormatPr defaultRowHeight="15" x14ac:dyDescent="0.25"/>
  <cols>
    <col min="1" max="1" width="10.5703125" customWidth="1"/>
    <col min="2" max="2" width="31.85546875" customWidth="1"/>
    <col min="3" max="3" width="10" customWidth="1"/>
    <col min="4" max="4" width="10.140625" customWidth="1"/>
    <col min="5" max="5" width="10" customWidth="1"/>
    <col min="6" max="7" width="9.85546875" customWidth="1"/>
    <col min="11" max="11" width="9.85546875" customWidth="1"/>
    <col min="12" max="13" width="10.140625" customWidth="1"/>
    <col min="14" max="14" width="11.5703125" customWidth="1"/>
  </cols>
  <sheetData>
    <row r="2" spans="1:11" ht="18.75" customHeight="1" x14ac:dyDescent="0.3">
      <c r="A2" s="75"/>
      <c r="B2" s="764" t="s">
        <v>521</v>
      </c>
      <c r="C2" s="764"/>
      <c r="D2" s="764"/>
      <c r="E2" s="764"/>
      <c r="F2" s="764"/>
      <c r="G2" s="764"/>
      <c r="H2" s="764"/>
      <c r="I2" s="26"/>
      <c r="J2" s="26"/>
      <c r="K2" s="26"/>
    </row>
    <row r="3" spans="1:11" ht="21.75" customHeight="1" x14ac:dyDescent="0.3">
      <c r="A3" s="75"/>
      <c r="B3" s="764" t="s">
        <v>723</v>
      </c>
      <c r="C3" s="764"/>
      <c r="D3" s="764"/>
      <c r="E3" s="764"/>
      <c r="F3" s="764"/>
      <c r="G3" s="764"/>
      <c r="H3" s="764"/>
      <c r="I3" s="26"/>
      <c r="J3" s="26"/>
      <c r="K3" s="26"/>
    </row>
    <row r="4" spans="1:11" ht="21.75" customHeight="1" x14ac:dyDescent="0.3">
      <c r="A4" s="75"/>
      <c r="B4" s="729" t="s">
        <v>524</v>
      </c>
      <c r="C4" s="729"/>
      <c r="D4" s="729"/>
      <c r="E4" s="729"/>
      <c r="F4" s="729"/>
      <c r="G4" s="729"/>
      <c r="H4" s="729"/>
      <c r="I4" s="26"/>
      <c r="J4" s="26"/>
      <c r="K4" s="26"/>
    </row>
    <row r="5" spans="1:11" ht="8.25" customHeight="1" x14ac:dyDescent="0.3">
      <c r="A5" s="75"/>
      <c r="B5" s="46"/>
      <c r="C5" s="46"/>
      <c r="D5" s="46"/>
      <c r="E5" s="46"/>
      <c r="F5" s="46"/>
      <c r="G5" s="46"/>
      <c r="H5" s="26"/>
      <c r="I5" s="26"/>
      <c r="J5" s="26"/>
      <c r="K5" s="26"/>
    </row>
    <row r="6" spans="1:11" ht="30" customHeight="1" x14ac:dyDescent="0.25">
      <c r="A6" s="75"/>
      <c r="B6" s="670" t="s">
        <v>347</v>
      </c>
      <c r="C6" s="671"/>
      <c r="D6" s="671"/>
      <c r="E6" s="671"/>
      <c r="F6" s="671"/>
      <c r="G6" s="671"/>
      <c r="H6" s="672"/>
      <c r="J6" t="s">
        <v>15</v>
      </c>
    </row>
    <row r="7" spans="1:11" ht="30" customHeight="1" x14ac:dyDescent="0.25">
      <c r="A7" s="75"/>
      <c r="B7" s="361" t="s">
        <v>37</v>
      </c>
      <c r="C7" s="361">
        <v>2015</v>
      </c>
      <c r="D7" s="361">
        <v>2016</v>
      </c>
      <c r="E7" s="361">
        <v>2017</v>
      </c>
      <c r="F7" s="361">
        <v>2018</v>
      </c>
      <c r="G7" s="361">
        <v>2019</v>
      </c>
      <c r="H7" s="361">
        <v>2020</v>
      </c>
    </row>
    <row r="8" spans="1:11" ht="30" customHeight="1" x14ac:dyDescent="0.25">
      <c r="A8" s="75"/>
      <c r="B8" s="492" t="s">
        <v>5</v>
      </c>
      <c r="C8" s="272">
        <v>0</v>
      </c>
      <c r="D8" s="272">
        <v>0</v>
      </c>
      <c r="E8" s="272">
        <v>0</v>
      </c>
      <c r="F8" s="272">
        <v>0</v>
      </c>
      <c r="G8" s="272">
        <v>0</v>
      </c>
      <c r="H8" s="272">
        <v>0</v>
      </c>
    </row>
    <row r="9" spans="1:11" s="1" customFormat="1" ht="30" customHeight="1" x14ac:dyDescent="0.25">
      <c r="A9" s="89" t="s">
        <v>15</v>
      </c>
      <c r="B9" s="492" t="s">
        <v>2</v>
      </c>
      <c r="C9" s="272">
        <v>1</v>
      </c>
      <c r="D9" s="272">
        <v>2</v>
      </c>
      <c r="E9" s="272">
        <v>4</v>
      </c>
      <c r="F9" s="272">
        <v>2</v>
      </c>
      <c r="G9" s="272">
        <v>0</v>
      </c>
      <c r="H9" s="272">
        <v>0</v>
      </c>
      <c r="K9"/>
    </row>
    <row r="10" spans="1:11" s="1" customFormat="1" ht="30" customHeight="1" x14ac:dyDescent="0.25">
      <c r="A10" s="89"/>
      <c r="B10" s="492" t="s">
        <v>3</v>
      </c>
      <c r="C10" s="272">
        <v>2</v>
      </c>
      <c r="D10" s="272">
        <v>2</v>
      </c>
      <c r="E10" s="272">
        <v>1</v>
      </c>
      <c r="F10" s="272">
        <v>2</v>
      </c>
      <c r="G10" s="272">
        <v>3</v>
      </c>
      <c r="H10" s="272">
        <v>4</v>
      </c>
      <c r="K10"/>
    </row>
    <row r="11" spans="1:11" s="1" customFormat="1" ht="30" customHeight="1" thickBot="1" x14ac:dyDescent="0.3">
      <c r="A11" s="2"/>
      <c r="B11" s="292" t="s">
        <v>1</v>
      </c>
      <c r="C11" s="292">
        <v>3</v>
      </c>
      <c r="D11" s="292">
        <v>4</v>
      </c>
      <c r="E11" s="292">
        <v>5</v>
      </c>
      <c r="F11" s="292">
        <v>4</v>
      </c>
      <c r="G11" s="292">
        <f>SUM(G8:G10)</f>
        <v>3</v>
      </c>
      <c r="H11" s="292">
        <f>SUM(H8:H10)</f>
        <v>4</v>
      </c>
      <c r="K11"/>
    </row>
    <row r="12" spans="1:11" s="1" customFormat="1" ht="30" customHeight="1" thickTop="1" x14ac:dyDescent="0.25">
      <c r="A12" s="2"/>
      <c r="B12" s="300" t="s">
        <v>350</v>
      </c>
      <c r="C12" s="293" t="s">
        <v>38</v>
      </c>
      <c r="D12" s="293" t="s">
        <v>39</v>
      </c>
      <c r="E12" s="293" t="s">
        <v>40</v>
      </c>
      <c r="F12" s="293" t="s">
        <v>41</v>
      </c>
      <c r="G12" s="294">
        <v>240</v>
      </c>
      <c r="H12" s="294">
        <v>169</v>
      </c>
      <c r="K12"/>
    </row>
    <row r="13" spans="1:11" s="1" customFormat="1" ht="30" customHeight="1" x14ac:dyDescent="0.25">
      <c r="A13" s="2"/>
      <c r="B13" s="18" t="s">
        <v>142</v>
      </c>
      <c r="C13" s="19">
        <f t="shared" ref="C13:G13" si="0">C11/C12</f>
        <v>2.1739130434782608E-2</v>
      </c>
      <c r="D13" s="19">
        <f t="shared" si="0"/>
        <v>2.7397260273972601E-2</v>
      </c>
      <c r="E13" s="19">
        <f t="shared" si="0"/>
        <v>2.403846153846154E-2</v>
      </c>
      <c r="F13" s="19">
        <f t="shared" si="0"/>
        <v>1.8181818181818181E-2</v>
      </c>
      <c r="G13" s="19">
        <f t="shared" si="0"/>
        <v>1.2500000000000001E-2</v>
      </c>
      <c r="H13" s="19">
        <f t="shared" ref="H13" si="1">H11/H12</f>
        <v>2.3668639053254437E-2</v>
      </c>
      <c r="K13"/>
    </row>
    <row r="14" spans="1:11" s="1" customFormat="1" ht="22.5" customHeight="1" x14ac:dyDescent="0.25">
      <c r="A14" s="2"/>
      <c r="B14" s="1" t="s">
        <v>14</v>
      </c>
      <c r="K14"/>
    </row>
    <row r="15" spans="1:11" x14ac:dyDescent="0.25">
      <c r="A15" s="75"/>
      <c r="B15" s="75"/>
      <c r="C15" s="75"/>
      <c r="D15" s="75"/>
      <c r="E15" s="75"/>
      <c r="F15" s="75"/>
      <c r="G15" s="75"/>
    </row>
    <row r="16" spans="1:11" x14ac:dyDescent="0.25">
      <c r="A16" s="75"/>
      <c r="B16" s="75"/>
      <c r="C16" s="75"/>
      <c r="D16" s="75"/>
      <c r="E16" s="75"/>
      <c r="F16" s="75"/>
      <c r="G16" s="75"/>
      <c r="I16" t="s">
        <v>15</v>
      </c>
    </row>
    <row r="17" spans="1:7" x14ac:dyDescent="0.25">
      <c r="A17" s="75"/>
      <c r="B17" s="75"/>
      <c r="C17" s="75"/>
      <c r="D17" s="75"/>
      <c r="E17" s="75"/>
      <c r="F17" s="75"/>
      <c r="G17" s="75"/>
    </row>
    <row r="20" spans="1:7" x14ac:dyDescent="0.25">
      <c r="F20" t="s">
        <v>15</v>
      </c>
    </row>
    <row r="30" spans="1:7" x14ac:dyDescent="0.25">
      <c r="A30" t="s">
        <v>312</v>
      </c>
    </row>
  </sheetData>
  <mergeCells count="4">
    <mergeCell ref="B6:H6"/>
    <mergeCell ref="B4:H4"/>
    <mergeCell ref="B2:H2"/>
    <mergeCell ref="B3:H3"/>
  </mergeCells>
  <pageMargins left="0.7" right="0.7" top="0.75" bottom="0.75" header="0.3" footer="0.3"/>
  <pageSetup paperSize="9" orientation="portrait" r:id="rId1"/>
  <ignoredErrors>
    <ignoredError sqref="C12:F12" numberStoredAsText="1"/>
    <ignoredError sqref="G11:H11" formulaRange="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election activeCell="K6" sqref="K6"/>
    </sheetView>
  </sheetViews>
  <sheetFormatPr defaultRowHeight="15" x14ac:dyDescent="0.25"/>
  <cols>
    <col min="1" max="1" width="10.5703125" customWidth="1"/>
    <col min="2" max="2" width="31.28515625" customWidth="1"/>
    <col min="3" max="3" width="10" customWidth="1"/>
    <col min="4" max="4" width="10.140625" customWidth="1"/>
    <col min="5" max="5" width="10" customWidth="1"/>
    <col min="6" max="7" width="9.85546875" customWidth="1"/>
  </cols>
  <sheetData>
    <row r="1" spans="1:9" x14ac:dyDescent="0.25">
      <c r="A1" s="75"/>
      <c r="B1" s="75"/>
      <c r="C1" s="75"/>
      <c r="D1" s="75"/>
      <c r="E1" s="75"/>
      <c r="F1" s="75"/>
      <c r="G1" s="75"/>
      <c r="H1" s="75"/>
      <c r="I1" s="75"/>
    </row>
    <row r="2" spans="1:9" s="1" customFormat="1" ht="18.75" customHeight="1" x14ac:dyDescent="0.2">
      <c r="A2" s="2"/>
      <c r="B2" s="763" t="s">
        <v>521</v>
      </c>
      <c r="C2" s="763"/>
      <c r="D2" s="763"/>
      <c r="E2" s="763"/>
      <c r="F2" s="763"/>
      <c r="G2" s="763"/>
      <c r="H2" s="763"/>
    </row>
    <row r="3" spans="1:9" s="1" customFormat="1" ht="19.5" customHeight="1" x14ac:dyDescent="0.2">
      <c r="A3" s="2"/>
      <c r="B3" s="763" t="s">
        <v>723</v>
      </c>
      <c r="C3" s="763"/>
      <c r="D3" s="763"/>
      <c r="E3" s="763"/>
      <c r="F3" s="763"/>
      <c r="G3" s="763"/>
      <c r="H3" s="763"/>
    </row>
    <row r="4" spans="1:9" s="1" customFormat="1" ht="39.950000000000003" customHeight="1" x14ac:dyDescent="0.2">
      <c r="A4" s="2"/>
      <c r="B4" s="705" t="s">
        <v>525</v>
      </c>
      <c r="C4" s="705"/>
      <c r="D4" s="705"/>
      <c r="E4" s="705"/>
      <c r="F4" s="705"/>
      <c r="G4" s="705"/>
      <c r="H4" s="705"/>
    </row>
    <row r="5" spans="1:9" s="1" customFormat="1" ht="6.75" customHeight="1" x14ac:dyDescent="0.25">
      <c r="A5" s="2"/>
      <c r="B5" s="28"/>
    </row>
    <row r="6" spans="1:9" s="1" customFormat="1" ht="30" customHeight="1" x14ac:dyDescent="0.2">
      <c r="A6" s="2"/>
      <c r="B6" s="670" t="s">
        <v>347</v>
      </c>
      <c r="C6" s="671"/>
      <c r="D6" s="671"/>
      <c r="E6" s="671"/>
      <c r="F6" s="671"/>
      <c r="G6" s="671"/>
      <c r="H6" s="672"/>
    </row>
    <row r="7" spans="1:9" s="1" customFormat="1" ht="30" customHeight="1" x14ac:dyDescent="0.2">
      <c r="A7" s="2"/>
      <c r="B7" s="361" t="s">
        <v>36</v>
      </c>
      <c r="C7" s="361">
        <v>2015</v>
      </c>
      <c r="D7" s="361">
        <v>2016</v>
      </c>
      <c r="E7" s="361">
        <v>2017</v>
      </c>
      <c r="F7" s="361">
        <v>2018</v>
      </c>
      <c r="G7" s="361">
        <v>2019</v>
      </c>
      <c r="H7" s="361">
        <v>2020</v>
      </c>
    </row>
    <row r="8" spans="1:9" s="1" customFormat="1" ht="30" customHeight="1" x14ac:dyDescent="0.2">
      <c r="A8" s="2"/>
      <c r="B8" s="267" t="s">
        <v>348</v>
      </c>
      <c r="C8" s="272">
        <v>0</v>
      </c>
      <c r="D8" s="272">
        <v>2</v>
      </c>
      <c r="E8" s="272">
        <v>0</v>
      </c>
      <c r="F8" s="272">
        <v>0</v>
      </c>
      <c r="G8" s="272">
        <v>1</v>
      </c>
      <c r="H8" s="272">
        <v>1</v>
      </c>
    </row>
    <row r="9" spans="1:9" ht="30" customHeight="1" x14ac:dyDescent="0.25">
      <c r="A9" s="75"/>
      <c r="B9" s="267" t="s">
        <v>143</v>
      </c>
      <c r="C9" s="272">
        <v>0</v>
      </c>
      <c r="D9" s="272">
        <v>0</v>
      </c>
      <c r="E9" s="272">
        <v>0</v>
      </c>
      <c r="F9" s="272">
        <v>0</v>
      </c>
      <c r="G9" s="272">
        <v>0</v>
      </c>
      <c r="H9" s="272">
        <v>3</v>
      </c>
      <c r="I9" s="75"/>
    </row>
    <row r="10" spans="1:9" ht="30" customHeight="1" x14ac:dyDescent="0.25">
      <c r="A10" s="75"/>
      <c r="B10" s="267" t="s">
        <v>144</v>
      </c>
      <c r="C10" s="272">
        <v>3</v>
      </c>
      <c r="D10" s="272">
        <v>2</v>
      </c>
      <c r="E10" s="272">
        <v>5</v>
      </c>
      <c r="F10" s="272">
        <v>4</v>
      </c>
      <c r="G10" s="272">
        <v>2</v>
      </c>
      <c r="H10" s="272">
        <v>0</v>
      </c>
      <c r="I10" s="75"/>
    </row>
    <row r="11" spans="1:9" ht="30" customHeight="1" thickBot="1" x14ac:dyDescent="0.3">
      <c r="A11" s="75"/>
      <c r="B11" s="292" t="s">
        <v>1</v>
      </c>
      <c r="C11" s="292">
        <v>3</v>
      </c>
      <c r="D11" s="292">
        <v>4</v>
      </c>
      <c r="E11" s="292">
        <v>5</v>
      </c>
      <c r="F11" s="292">
        <v>4</v>
      </c>
      <c r="G11" s="292">
        <v>3</v>
      </c>
      <c r="H11" s="292">
        <v>4</v>
      </c>
      <c r="I11" s="75"/>
    </row>
    <row r="12" spans="1:9" ht="30" customHeight="1" thickTop="1" x14ac:dyDescent="0.25">
      <c r="A12" s="75"/>
      <c r="B12" s="300" t="s">
        <v>350</v>
      </c>
      <c r="C12" s="293" t="s">
        <v>38</v>
      </c>
      <c r="D12" s="293" t="s">
        <v>39</v>
      </c>
      <c r="E12" s="293" t="s">
        <v>40</v>
      </c>
      <c r="F12" s="293" t="s">
        <v>41</v>
      </c>
      <c r="G12" s="294">
        <v>240</v>
      </c>
      <c r="H12" s="294">
        <v>169</v>
      </c>
      <c r="I12" s="75"/>
    </row>
    <row r="13" spans="1:9" ht="30" customHeight="1" x14ac:dyDescent="0.25">
      <c r="A13" s="75"/>
      <c r="B13" s="18" t="s">
        <v>18</v>
      </c>
      <c r="C13" s="19">
        <f t="shared" ref="C13:G13" si="0">C11/C12</f>
        <v>2.1739130434782608E-2</v>
      </c>
      <c r="D13" s="19">
        <f t="shared" si="0"/>
        <v>2.7397260273972601E-2</v>
      </c>
      <c r="E13" s="19">
        <f t="shared" si="0"/>
        <v>2.403846153846154E-2</v>
      </c>
      <c r="F13" s="19">
        <f t="shared" si="0"/>
        <v>1.8181818181818181E-2</v>
      </c>
      <c r="G13" s="362">
        <f t="shared" si="0"/>
        <v>1.2500000000000001E-2</v>
      </c>
      <c r="H13" s="362">
        <f t="shared" ref="H13" si="1">H11/H12</f>
        <v>2.3668639053254437E-2</v>
      </c>
      <c r="I13" s="75"/>
    </row>
    <row r="14" spans="1:9" ht="21.75" customHeight="1" x14ac:dyDescent="0.25">
      <c r="A14" s="75"/>
      <c r="B14" s="1" t="s">
        <v>14</v>
      </c>
      <c r="C14" s="76"/>
      <c r="D14" s="76"/>
      <c r="E14" s="76"/>
      <c r="F14" s="76"/>
      <c r="G14" s="76"/>
      <c r="H14" s="76"/>
      <c r="I14" s="75"/>
    </row>
    <row r="15" spans="1:9" x14ac:dyDescent="0.25">
      <c r="A15" s="75"/>
      <c r="B15" s="75"/>
      <c r="C15" s="75"/>
      <c r="D15" s="75"/>
      <c r="E15" s="75"/>
      <c r="F15" s="75"/>
      <c r="G15" s="75"/>
      <c r="H15" s="75"/>
      <c r="I15" s="75"/>
    </row>
    <row r="16" spans="1:9" x14ac:dyDescent="0.25">
      <c r="A16" s="75"/>
      <c r="B16" s="75"/>
      <c r="C16" s="75"/>
      <c r="D16" s="75"/>
      <c r="E16" s="75"/>
      <c r="F16" s="75"/>
      <c r="G16" s="75"/>
      <c r="H16" s="75"/>
      <c r="I16" s="75"/>
    </row>
    <row r="17" spans="1:9" x14ac:dyDescent="0.25">
      <c r="A17" s="75"/>
      <c r="B17" s="75"/>
      <c r="C17" s="75"/>
      <c r="D17" s="75"/>
      <c r="E17" s="75"/>
      <c r="F17" s="75"/>
      <c r="G17" s="75"/>
      <c r="H17" s="75"/>
      <c r="I17" s="75"/>
    </row>
    <row r="21" spans="1:9" x14ac:dyDescent="0.25">
      <c r="F21" t="s">
        <v>15</v>
      </c>
    </row>
  </sheetData>
  <mergeCells count="4">
    <mergeCell ref="B6:H6"/>
    <mergeCell ref="B4:H4"/>
    <mergeCell ref="B2:H2"/>
    <mergeCell ref="B3:H3"/>
  </mergeCells>
  <pageMargins left="0.7" right="0.7" top="0.75" bottom="0.75" header="0.3" footer="0.3"/>
  <ignoredErrors>
    <ignoredError sqref="C12:F12" numberStoredAsText="1"/>
  </ignoredErrors>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election activeCell="G4" sqref="G4"/>
    </sheetView>
  </sheetViews>
  <sheetFormatPr defaultRowHeight="15" x14ac:dyDescent="0.25"/>
  <cols>
    <col min="1" max="1" width="10.7109375" customWidth="1"/>
    <col min="2" max="2" width="10.42578125" customWidth="1"/>
    <col min="3" max="3" width="15.7109375" customWidth="1"/>
    <col min="4" max="4" width="15.85546875" customWidth="1"/>
    <col min="5" max="5" width="16.28515625" customWidth="1"/>
    <col min="6" max="6" width="13.85546875" customWidth="1"/>
  </cols>
  <sheetData>
    <row r="1" spans="1:6" s="1" customFormat="1" ht="22.5" customHeight="1" x14ac:dyDescent="0.25">
      <c r="A1" s="2"/>
      <c r="C1"/>
    </row>
    <row r="2" spans="1:6" s="1" customFormat="1" ht="20.25" customHeight="1" x14ac:dyDescent="0.2">
      <c r="A2" s="2"/>
      <c r="B2" s="750" t="s">
        <v>521</v>
      </c>
      <c r="C2" s="750"/>
      <c r="D2" s="750"/>
      <c r="E2" s="750"/>
      <c r="F2" s="750"/>
    </row>
    <row r="3" spans="1:6" s="1" customFormat="1" ht="18.75" customHeight="1" x14ac:dyDescent="0.2">
      <c r="A3" s="2"/>
      <c r="B3" s="750" t="s">
        <v>723</v>
      </c>
      <c r="C3" s="750"/>
      <c r="D3" s="750"/>
      <c r="E3" s="750"/>
      <c r="F3" s="750"/>
    </row>
    <row r="4" spans="1:6" s="1" customFormat="1" ht="24.75" customHeight="1" x14ac:dyDescent="0.25">
      <c r="A4" s="2"/>
      <c r="B4" s="729" t="s">
        <v>526</v>
      </c>
      <c r="C4" s="729"/>
      <c r="D4" s="729"/>
      <c r="E4" s="729"/>
      <c r="F4" s="729"/>
    </row>
    <row r="5" spans="1:6" s="1" customFormat="1" ht="6.75" customHeight="1" x14ac:dyDescent="0.25">
      <c r="A5" s="2"/>
      <c r="B5" s="75"/>
      <c r="C5" s="75"/>
    </row>
    <row r="6" spans="1:6" s="1" customFormat="1" ht="30" customHeight="1" x14ac:dyDescent="0.2">
      <c r="A6" s="2"/>
      <c r="B6" s="726" t="s">
        <v>347</v>
      </c>
      <c r="C6" s="727"/>
      <c r="D6" s="727"/>
      <c r="E6" s="727"/>
      <c r="F6" s="728"/>
    </row>
    <row r="7" spans="1:6" s="1" customFormat="1" ht="30" customHeight="1" x14ac:dyDescent="0.2">
      <c r="A7" s="2"/>
      <c r="B7" s="730" t="s">
        <v>7</v>
      </c>
      <c r="C7" s="732" t="s">
        <v>67</v>
      </c>
      <c r="D7" s="733"/>
      <c r="E7" s="734"/>
      <c r="F7" s="735" t="s">
        <v>66</v>
      </c>
    </row>
    <row r="8" spans="1:6" s="1" customFormat="1" ht="30" customHeight="1" thickBot="1" x14ac:dyDescent="0.25">
      <c r="A8" s="2"/>
      <c r="B8" s="731"/>
      <c r="C8" s="337" t="s">
        <v>58</v>
      </c>
      <c r="D8" s="338" t="s">
        <v>59</v>
      </c>
      <c r="E8" s="339" t="s">
        <v>60</v>
      </c>
      <c r="F8" s="736"/>
    </row>
    <row r="9" spans="1:6" ht="30" customHeight="1" thickTop="1" x14ac:dyDescent="0.25">
      <c r="B9" s="340">
        <v>2015</v>
      </c>
      <c r="C9" s="353">
        <v>1</v>
      </c>
      <c r="D9" s="354">
        <v>0</v>
      </c>
      <c r="E9" s="355">
        <v>2</v>
      </c>
      <c r="F9" s="344" t="s">
        <v>61</v>
      </c>
    </row>
    <row r="10" spans="1:6" ht="30" customHeight="1" x14ac:dyDescent="0.25">
      <c r="B10" s="345">
        <v>2016</v>
      </c>
      <c r="C10" s="341">
        <v>2</v>
      </c>
      <c r="D10" s="342">
        <v>0</v>
      </c>
      <c r="E10" s="343">
        <v>2</v>
      </c>
      <c r="F10" s="346" t="s">
        <v>62</v>
      </c>
    </row>
    <row r="11" spans="1:6" ht="30" customHeight="1" x14ac:dyDescent="0.25">
      <c r="B11" s="345">
        <v>2017</v>
      </c>
      <c r="C11" s="341">
        <v>2</v>
      </c>
      <c r="D11" s="342">
        <v>0</v>
      </c>
      <c r="E11" s="343">
        <v>3</v>
      </c>
      <c r="F11" s="346" t="s">
        <v>63</v>
      </c>
    </row>
    <row r="12" spans="1:6" ht="30" customHeight="1" x14ac:dyDescent="0.25">
      <c r="B12" s="345">
        <v>2018</v>
      </c>
      <c r="C12" s="341">
        <v>2</v>
      </c>
      <c r="D12" s="342">
        <v>0</v>
      </c>
      <c r="E12" s="343">
        <v>2</v>
      </c>
      <c r="F12" s="346" t="s">
        <v>64</v>
      </c>
    </row>
    <row r="13" spans="1:6" ht="30" customHeight="1" x14ac:dyDescent="0.25">
      <c r="B13" s="345">
        <v>2019</v>
      </c>
      <c r="C13" s="347">
        <v>2</v>
      </c>
      <c r="D13" s="18">
        <v>0</v>
      </c>
      <c r="E13" s="348">
        <v>1</v>
      </c>
      <c r="F13" s="346" t="s">
        <v>65</v>
      </c>
    </row>
    <row r="14" spans="1:6" ht="30" customHeight="1" x14ac:dyDescent="0.25">
      <c r="B14" s="345">
        <v>2020</v>
      </c>
      <c r="C14" s="347">
        <v>0</v>
      </c>
      <c r="D14" s="18">
        <v>3</v>
      </c>
      <c r="E14" s="348">
        <v>1</v>
      </c>
      <c r="F14" s="346" t="s">
        <v>313</v>
      </c>
    </row>
    <row r="15" spans="1:6" x14ac:dyDescent="0.25">
      <c r="B15" s="1" t="s">
        <v>14</v>
      </c>
      <c r="C15" s="75"/>
      <c r="D15" s="75"/>
      <c r="E15" s="75"/>
      <c r="F15" s="75"/>
    </row>
    <row r="27" spans="1:1" x14ac:dyDescent="0.25">
      <c r="A27" t="s">
        <v>312</v>
      </c>
    </row>
  </sheetData>
  <mergeCells count="7">
    <mergeCell ref="B2:F2"/>
    <mergeCell ref="B6:F6"/>
    <mergeCell ref="B7:B8"/>
    <mergeCell ref="C7:E7"/>
    <mergeCell ref="F7:F8"/>
    <mergeCell ref="B4:F4"/>
    <mergeCell ref="B3:F3"/>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5"/>
  <sheetViews>
    <sheetView showGridLines="0" workbookViewId="0">
      <selection activeCell="J8" sqref="J8"/>
    </sheetView>
  </sheetViews>
  <sheetFormatPr defaultRowHeight="15" x14ac:dyDescent="0.25"/>
  <cols>
    <col min="1" max="1" width="10.7109375" customWidth="1"/>
    <col min="2" max="2" width="31.7109375" customWidth="1"/>
  </cols>
  <sheetData>
    <row r="1" spans="2:8" ht="23.25" customHeight="1" x14ac:dyDescent="0.25"/>
    <row r="2" spans="2:8" ht="19.5" customHeight="1" x14ac:dyDescent="0.25">
      <c r="B2" s="750" t="s">
        <v>521</v>
      </c>
      <c r="C2" s="750"/>
      <c r="D2" s="750"/>
      <c r="E2" s="750"/>
      <c r="F2" s="750"/>
      <c r="G2" s="750"/>
      <c r="H2" s="750"/>
    </row>
    <row r="3" spans="2:8" ht="15" customHeight="1" x14ac:dyDescent="0.25">
      <c r="B3" s="750" t="s">
        <v>724</v>
      </c>
      <c r="C3" s="750"/>
      <c r="D3" s="750"/>
      <c r="E3" s="750"/>
      <c r="F3" s="750"/>
      <c r="G3" s="750"/>
      <c r="H3" s="750"/>
    </row>
    <row r="4" spans="2:8" ht="21.75" customHeight="1" x14ac:dyDescent="0.25">
      <c r="B4" s="729" t="s">
        <v>527</v>
      </c>
      <c r="C4" s="729"/>
      <c r="D4" s="729"/>
      <c r="E4" s="729"/>
      <c r="F4" s="729"/>
      <c r="G4" s="729"/>
      <c r="H4" s="729"/>
    </row>
    <row r="5" spans="2:8" ht="7.5" customHeight="1" x14ac:dyDescent="0.3">
      <c r="B5" s="33"/>
      <c r="C5" s="33"/>
      <c r="D5" s="33"/>
      <c r="E5" s="33"/>
      <c r="F5" s="33"/>
      <c r="G5" s="33"/>
    </row>
    <row r="6" spans="2:8" ht="30" customHeight="1" x14ac:dyDescent="0.25">
      <c r="B6" s="670" t="s">
        <v>351</v>
      </c>
      <c r="C6" s="671"/>
      <c r="D6" s="671"/>
      <c r="E6" s="671"/>
      <c r="F6" s="671"/>
      <c r="G6" s="671"/>
      <c r="H6" s="672"/>
    </row>
    <row r="7" spans="2:8" ht="30" customHeight="1" x14ac:dyDescent="0.25">
      <c r="B7" s="361" t="s">
        <v>37</v>
      </c>
      <c r="C7" s="361">
        <v>2015</v>
      </c>
      <c r="D7" s="361">
        <v>2016</v>
      </c>
      <c r="E7" s="361">
        <v>2017</v>
      </c>
      <c r="F7" s="361">
        <v>2018</v>
      </c>
      <c r="G7" s="361">
        <v>2019</v>
      </c>
      <c r="H7" s="361">
        <v>2020</v>
      </c>
    </row>
    <row r="8" spans="2:8" ht="30" customHeight="1" x14ac:dyDescent="0.25">
      <c r="B8" s="365" t="s">
        <v>5</v>
      </c>
      <c r="C8" s="228">
        <v>4</v>
      </c>
      <c r="D8" s="228">
        <v>4</v>
      </c>
      <c r="E8" s="228">
        <v>2</v>
      </c>
      <c r="F8" s="228">
        <v>10</v>
      </c>
      <c r="G8" s="228">
        <v>6</v>
      </c>
      <c r="H8" s="228">
        <v>1</v>
      </c>
    </row>
    <row r="9" spans="2:8" ht="30" customHeight="1" x14ac:dyDescent="0.25">
      <c r="B9" s="365" t="s">
        <v>2</v>
      </c>
      <c r="C9" s="228">
        <v>8</v>
      </c>
      <c r="D9" s="228">
        <v>16</v>
      </c>
      <c r="E9" s="228">
        <v>20</v>
      </c>
      <c r="F9" s="228">
        <v>10</v>
      </c>
      <c r="G9" s="228">
        <v>15</v>
      </c>
      <c r="H9" s="228">
        <v>14</v>
      </c>
    </row>
    <row r="10" spans="2:8" ht="30" customHeight="1" x14ac:dyDescent="0.25">
      <c r="B10" s="365" t="s">
        <v>3</v>
      </c>
      <c r="C10" s="228">
        <v>1</v>
      </c>
      <c r="D10" s="228">
        <v>3</v>
      </c>
      <c r="E10" s="228">
        <v>2</v>
      </c>
      <c r="F10" s="228">
        <v>3</v>
      </c>
      <c r="G10" s="228">
        <v>6</v>
      </c>
      <c r="H10" s="228">
        <v>2</v>
      </c>
    </row>
    <row r="11" spans="2:8" ht="30" customHeight="1" thickBot="1" x14ac:dyDescent="0.3">
      <c r="B11" s="364" t="s">
        <v>1</v>
      </c>
      <c r="C11" s="364">
        <v>13</v>
      </c>
      <c r="D11" s="364">
        <v>23</v>
      </c>
      <c r="E11" s="364">
        <v>24</v>
      </c>
      <c r="F11" s="364">
        <v>23</v>
      </c>
      <c r="G11" s="364">
        <v>27</v>
      </c>
      <c r="H11" s="364">
        <v>17</v>
      </c>
    </row>
    <row r="12" spans="2:8" ht="30" customHeight="1" thickTop="1" x14ac:dyDescent="0.25">
      <c r="B12" s="216" t="s">
        <v>349</v>
      </c>
      <c r="C12" s="293" t="s">
        <v>38</v>
      </c>
      <c r="D12" s="293" t="s">
        <v>39</v>
      </c>
      <c r="E12" s="293" t="s">
        <v>40</v>
      </c>
      <c r="F12" s="293" t="s">
        <v>41</v>
      </c>
      <c r="G12" s="294">
        <v>240</v>
      </c>
      <c r="H12" s="294">
        <v>169</v>
      </c>
    </row>
    <row r="13" spans="2:8" ht="30" customHeight="1" x14ac:dyDescent="0.25">
      <c r="B13" s="14" t="s">
        <v>18</v>
      </c>
      <c r="C13" s="19">
        <f t="shared" ref="C13:G13" si="0">C11/C12</f>
        <v>9.420289855072464E-2</v>
      </c>
      <c r="D13" s="19">
        <f t="shared" si="0"/>
        <v>0.15753424657534246</v>
      </c>
      <c r="E13" s="19">
        <f t="shared" si="0"/>
        <v>0.11538461538461539</v>
      </c>
      <c r="F13" s="19">
        <f t="shared" si="0"/>
        <v>0.10454545454545454</v>
      </c>
      <c r="G13" s="19">
        <f t="shared" si="0"/>
        <v>0.1125</v>
      </c>
      <c r="H13" s="19">
        <f t="shared" ref="H13" si="1">H11/H12</f>
        <v>0.10059171597633136</v>
      </c>
    </row>
    <row r="14" spans="2:8" x14ac:dyDescent="0.25">
      <c r="B14" s="34" t="s">
        <v>14</v>
      </c>
      <c r="C14" s="34"/>
      <c r="D14" s="34"/>
      <c r="E14" s="34"/>
      <c r="F14" s="34"/>
      <c r="G14" s="34"/>
    </row>
    <row r="15" spans="2:8" x14ac:dyDescent="0.25">
      <c r="B15" s="25"/>
      <c r="C15" s="34"/>
      <c r="D15" s="34"/>
      <c r="E15" s="34"/>
      <c r="F15" s="34"/>
      <c r="G15" s="34"/>
    </row>
  </sheetData>
  <mergeCells count="4">
    <mergeCell ref="B6:H6"/>
    <mergeCell ref="B4:H4"/>
    <mergeCell ref="B2:H2"/>
    <mergeCell ref="B3:H3"/>
  </mergeCells>
  <pageMargins left="0.7" right="0.7" top="0.75" bottom="0.75" header="0.3" footer="0.3"/>
  <pageSetup paperSize="9" orientation="portrait" r:id="rId1"/>
  <ignoredErrors>
    <ignoredError sqref="C12:F1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dimension ref="B1:J33"/>
  <sheetViews>
    <sheetView showGridLines="0" zoomScaleNormal="100" workbookViewId="0">
      <selection activeCell="J16" sqref="J16"/>
    </sheetView>
  </sheetViews>
  <sheetFormatPr defaultRowHeight="29.25" customHeight="1" x14ac:dyDescent="0.25"/>
  <cols>
    <col min="1" max="1" width="10.5703125" customWidth="1"/>
    <col min="2" max="2" width="40" customWidth="1"/>
    <col min="3" max="8" width="8.7109375" customWidth="1"/>
  </cols>
  <sheetData>
    <row r="1" spans="2:10" ht="15.75" customHeight="1" x14ac:dyDescent="0.25">
      <c r="B1" s="4"/>
      <c r="C1" s="4"/>
      <c r="D1" s="4"/>
      <c r="E1" s="4"/>
      <c r="F1" s="4"/>
      <c r="G1" s="4"/>
    </row>
    <row r="2" spans="2:10" ht="18.75" customHeight="1" x14ac:dyDescent="0.25">
      <c r="B2" s="669" t="s">
        <v>733</v>
      </c>
      <c r="C2" s="669"/>
      <c r="D2" s="669"/>
      <c r="E2" s="669"/>
      <c r="F2" s="669"/>
      <c r="G2" s="669"/>
      <c r="H2" s="669"/>
      <c r="I2" s="9"/>
    </row>
    <row r="3" spans="2:10" ht="19.5" customHeight="1" x14ac:dyDescent="0.25">
      <c r="B3" s="669" t="s">
        <v>720</v>
      </c>
      <c r="C3" s="669"/>
      <c r="D3" s="669"/>
      <c r="E3" s="669"/>
      <c r="F3" s="669"/>
      <c r="G3" s="669"/>
      <c r="H3" s="669"/>
      <c r="I3" s="9"/>
    </row>
    <row r="4" spans="2:10" ht="22.5" customHeight="1" x14ac:dyDescent="0.25">
      <c r="B4" s="662" t="s">
        <v>718</v>
      </c>
      <c r="C4" s="662"/>
      <c r="D4" s="662"/>
      <c r="E4" s="662"/>
      <c r="F4" s="662"/>
      <c r="G4" s="662"/>
      <c r="I4" s="9"/>
    </row>
    <row r="5" spans="2:10" ht="14.25" customHeight="1" x14ac:dyDescent="0.25">
      <c r="B5" s="4"/>
      <c r="C5" s="4"/>
      <c r="D5" s="4"/>
      <c r="E5" s="4"/>
      <c r="F5" s="4"/>
      <c r="G5" s="4"/>
    </row>
    <row r="6" spans="2:10" ht="30" customHeight="1" x14ac:dyDescent="0.25">
      <c r="B6" s="666" t="s">
        <v>373</v>
      </c>
      <c r="C6" s="667"/>
      <c r="D6" s="667"/>
      <c r="E6" s="667"/>
      <c r="F6" s="667"/>
      <c r="G6" s="667"/>
      <c r="H6" s="668"/>
    </row>
    <row r="7" spans="2:10" ht="30" customHeight="1" x14ac:dyDescent="0.25">
      <c r="B7" s="37" t="s">
        <v>37</v>
      </c>
      <c r="C7" s="13">
        <v>2015</v>
      </c>
      <c r="D7" s="13">
        <v>2016</v>
      </c>
      <c r="E7" s="13">
        <v>2017</v>
      </c>
      <c r="F7" s="13">
        <v>2018</v>
      </c>
      <c r="G7" s="13">
        <v>2019</v>
      </c>
      <c r="H7" s="13">
        <v>2020</v>
      </c>
    </row>
    <row r="8" spans="2:10" ht="30" customHeight="1" x14ac:dyDescent="0.25">
      <c r="B8" s="251" t="s">
        <v>742</v>
      </c>
      <c r="C8" s="18">
        <v>20</v>
      </c>
      <c r="D8" s="18">
        <v>19</v>
      </c>
      <c r="E8" s="18">
        <v>21</v>
      </c>
      <c r="F8" s="18">
        <v>26</v>
      </c>
      <c r="G8" s="253">
        <v>30</v>
      </c>
      <c r="H8" s="18">
        <v>11</v>
      </c>
    </row>
    <row r="9" spans="2:10" ht="30" customHeight="1" x14ac:dyDescent="0.25">
      <c r="B9" s="251" t="s">
        <v>743</v>
      </c>
      <c r="C9" s="18">
        <v>53</v>
      </c>
      <c r="D9" s="18">
        <v>58</v>
      </c>
      <c r="E9" s="18">
        <v>96</v>
      </c>
      <c r="F9" s="18">
        <v>98</v>
      </c>
      <c r="G9" s="253">
        <v>105</v>
      </c>
      <c r="H9" s="18">
        <v>97</v>
      </c>
    </row>
    <row r="10" spans="2:10" ht="30" customHeight="1" x14ac:dyDescent="0.25">
      <c r="B10" s="251" t="s">
        <v>744</v>
      </c>
      <c r="C10" s="18">
        <v>65</v>
      </c>
      <c r="D10" s="18">
        <v>69</v>
      </c>
      <c r="E10" s="18">
        <v>91</v>
      </c>
      <c r="F10" s="18">
        <v>96</v>
      </c>
      <c r="G10" s="253">
        <v>105</v>
      </c>
      <c r="H10" s="18">
        <v>61</v>
      </c>
      <c r="J10" t="s">
        <v>15</v>
      </c>
    </row>
    <row r="11" spans="2:10" ht="30" customHeight="1" x14ac:dyDescent="0.25">
      <c r="B11" s="645" t="s">
        <v>748</v>
      </c>
      <c r="C11" s="254">
        <v>138</v>
      </c>
      <c r="D11" s="254">
        <v>146</v>
      </c>
      <c r="E11" s="254">
        <v>208</v>
      </c>
      <c r="F11" s="254">
        <v>220</v>
      </c>
      <c r="G11" s="265">
        <v>240</v>
      </c>
      <c r="H11" s="254">
        <v>169</v>
      </c>
    </row>
    <row r="12" spans="2:10" ht="30" customHeight="1" x14ac:dyDescent="0.25">
      <c r="B12" s="255" t="s">
        <v>745</v>
      </c>
      <c r="C12" s="14">
        <v>7</v>
      </c>
      <c r="D12" s="14">
        <v>29</v>
      </c>
      <c r="E12" s="14">
        <v>18</v>
      </c>
      <c r="F12" s="14">
        <v>14</v>
      </c>
      <c r="G12" s="256">
        <v>28</v>
      </c>
      <c r="H12" s="14">
        <v>39</v>
      </c>
    </row>
    <row r="13" spans="2:10" ht="30" customHeight="1" thickBot="1" x14ac:dyDescent="0.3">
      <c r="B13" s="214" t="s">
        <v>49</v>
      </c>
      <c r="C13" s="257">
        <v>145</v>
      </c>
      <c r="D13" s="257">
        <v>175</v>
      </c>
      <c r="E13" s="257">
        <v>226</v>
      </c>
      <c r="F13" s="257">
        <v>234</v>
      </c>
      <c r="G13" s="266">
        <v>268</v>
      </c>
      <c r="H13" s="257">
        <f>SUM(H11:H12)</f>
        <v>208</v>
      </c>
    </row>
    <row r="14" spans="2:10" ht="30" customHeight="1" thickTop="1" x14ac:dyDescent="0.25">
      <c r="B14" s="663" t="s">
        <v>374</v>
      </c>
      <c r="C14" s="664"/>
      <c r="D14" s="664"/>
      <c r="E14" s="664"/>
      <c r="F14" s="664"/>
      <c r="G14" s="664"/>
      <c r="H14" s="665"/>
    </row>
    <row r="15" spans="2:10" ht="30" customHeight="1" x14ac:dyDescent="0.25">
      <c r="B15" s="37" t="s">
        <v>37</v>
      </c>
      <c r="C15" s="13">
        <v>2015</v>
      </c>
      <c r="D15" s="13">
        <v>2016</v>
      </c>
      <c r="E15" s="13">
        <v>2017</v>
      </c>
      <c r="F15" s="13">
        <v>2018</v>
      </c>
      <c r="G15" s="13">
        <v>2019</v>
      </c>
      <c r="H15" s="13">
        <v>2020</v>
      </c>
    </row>
    <row r="16" spans="2:10" ht="30" customHeight="1" x14ac:dyDescent="0.25">
      <c r="B16" s="258" t="s">
        <v>749</v>
      </c>
      <c r="C16" s="259">
        <v>0</v>
      </c>
      <c r="D16" s="259">
        <v>0</v>
      </c>
      <c r="E16" s="259">
        <v>0</v>
      </c>
      <c r="F16" s="259">
        <v>1</v>
      </c>
      <c r="G16" s="260">
        <v>0</v>
      </c>
      <c r="H16" s="18">
        <v>0</v>
      </c>
    </row>
    <row r="17" spans="2:10" ht="30" customHeight="1" x14ac:dyDescent="0.25">
      <c r="B17" s="261" t="s">
        <v>746</v>
      </c>
      <c r="C17" s="267">
        <v>36</v>
      </c>
      <c r="D17" s="267">
        <v>35</v>
      </c>
      <c r="E17" s="267">
        <v>84</v>
      </c>
      <c r="F17" s="267">
        <v>75</v>
      </c>
      <c r="G17" s="253">
        <v>83</v>
      </c>
      <c r="H17" s="18">
        <v>49</v>
      </c>
    </row>
    <row r="18" spans="2:10" ht="30" customHeight="1" x14ac:dyDescent="0.25">
      <c r="B18" s="261" t="s">
        <v>747</v>
      </c>
      <c r="C18" s="267">
        <v>1</v>
      </c>
      <c r="D18" s="267">
        <v>0</v>
      </c>
      <c r="E18" s="267">
        <v>0</v>
      </c>
      <c r="F18" s="267">
        <v>1</v>
      </c>
      <c r="G18" s="253">
        <v>1</v>
      </c>
      <c r="H18" s="18">
        <v>1</v>
      </c>
    </row>
    <row r="19" spans="2:10" ht="26.25" customHeight="1" thickBot="1" x14ac:dyDescent="0.3">
      <c r="B19" s="214" t="s">
        <v>50</v>
      </c>
      <c r="C19" s="257">
        <v>37</v>
      </c>
      <c r="D19" s="257">
        <v>35</v>
      </c>
      <c r="E19" s="257">
        <v>84</v>
      </c>
      <c r="F19" s="257">
        <v>77</v>
      </c>
      <c r="G19" s="266">
        <v>84</v>
      </c>
      <c r="H19" s="257">
        <f>SUM(H16:H18)</f>
        <v>50</v>
      </c>
      <c r="J19" t="s">
        <v>15</v>
      </c>
    </row>
    <row r="20" spans="2:10" ht="30" customHeight="1" thickTop="1" x14ac:dyDescent="0.25">
      <c r="B20" s="262" t="s">
        <v>327</v>
      </c>
      <c r="C20" s="262">
        <v>182</v>
      </c>
      <c r="D20" s="262">
        <v>210</v>
      </c>
      <c r="E20" s="262">
        <v>310</v>
      </c>
      <c r="F20" s="262">
        <v>311</v>
      </c>
      <c r="G20" s="263">
        <v>352</v>
      </c>
      <c r="H20" s="262">
        <f>H13+H19</f>
        <v>258</v>
      </c>
    </row>
    <row r="21" spans="2:10" ht="29.25" customHeight="1" x14ac:dyDescent="0.25">
      <c r="B21" s="646" t="s">
        <v>51</v>
      </c>
      <c r="C21" s="38"/>
      <c r="D21" s="38"/>
    </row>
    <row r="33" spans="4:4" ht="29.25" customHeight="1" x14ac:dyDescent="0.25">
      <c r="D33" t="s">
        <v>150</v>
      </c>
    </row>
  </sheetData>
  <mergeCells count="5">
    <mergeCell ref="B4:G4"/>
    <mergeCell ref="B14:H14"/>
    <mergeCell ref="B6:H6"/>
    <mergeCell ref="B2:H2"/>
    <mergeCell ref="B3:H3"/>
  </mergeCells>
  <pageMargins left="0.7" right="0.7" top="0.75" bottom="0.75" header="0.3" footer="0.3"/>
  <pageSetup paperSize="9" orientation="portrait" r:id="rId1"/>
  <ignoredErrors>
    <ignoredError sqref="H19 H13" formulaRange="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election activeCell="J9" sqref="J9"/>
    </sheetView>
  </sheetViews>
  <sheetFormatPr defaultColWidth="9.140625" defaultRowHeight="15" x14ac:dyDescent="0.25"/>
  <cols>
    <col min="1" max="1" width="10.5703125" style="75" customWidth="1"/>
    <col min="2" max="2" width="32.140625" style="75" customWidth="1"/>
    <col min="3" max="9" width="9.140625" style="75"/>
    <col min="10" max="10" width="17.140625" style="75" customWidth="1"/>
    <col min="11" max="11" width="11.140625" style="75" customWidth="1"/>
    <col min="12" max="16384" width="9.140625" style="75"/>
  </cols>
  <sheetData>
    <row r="1" spans="2:11" ht="23.25" customHeight="1" x14ac:dyDescent="0.25"/>
    <row r="2" spans="2:11" ht="21" customHeight="1" x14ac:dyDescent="0.25">
      <c r="B2" s="750" t="s">
        <v>521</v>
      </c>
      <c r="C2" s="750"/>
      <c r="D2" s="750"/>
      <c r="E2" s="750"/>
      <c r="F2" s="750"/>
      <c r="G2" s="750"/>
      <c r="H2" s="750"/>
    </row>
    <row r="3" spans="2:11" ht="21" customHeight="1" x14ac:dyDescent="0.25">
      <c r="B3" s="750" t="s">
        <v>725</v>
      </c>
      <c r="C3" s="750"/>
      <c r="D3" s="750"/>
      <c r="E3" s="750"/>
      <c r="F3" s="750"/>
      <c r="G3" s="750"/>
      <c r="H3" s="750"/>
    </row>
    <row r="4" spans="2:11" ht="22.5" customHeight="1" x14ac:dyDescent="0.25">
      <c r="B4" s="729" t="s">
        <v>528</v>
      </c>
      <c r="C4" s="729"/>
      <c r="D4" s="729"/>
      <c r="E4" s="729"/>
      <c r="F4" s="729"/>
      <c r="G4" s="729"/>
      <c r="H4" s="729"/>
      <c r="J4" s="22"/>
      <c r="K4" s="22"/>
    </row>
    <row r="5" spans="2:11" ht="7.5" customHeight="1" x14ac:dyDescent="0.25">
      <c r="B5" s="35"/>
      <c r="C5" s="34"/>
      <c r="D5" s="34"/>
      <c r="E5" s="34"/>
      <c r="F5" s="34"/>
      <c r="G5" s="34"/>
    </row>
    <row r="6" spans="2:11" ht="30" customHeight="1" x14ac:dyDescent="0.25">
      <c r="B6" s="670" t="s">
        <v>351</v>
      </c>
      <c r="C6" s="671"/>
      <c r="D6" s="671"/>
      <c r="E6" s="671"/>
      <c r="F6" s="671"/>
      <c r="G6" s="671"/>
      <c r="H6" s="672"/>
    </row>
    <row r="7" spans="2:11" ht="30" customHeight="1" x14ac:dyDescent="0.25">
      <c r="B7" s="361" t="s">
        <v>36</v>
      </c>
      <c r="C7" s="361">
        <v>2015</v>
      </c>
      <c r="D7" s="361">
        <v>2016</v>
      </c>
      <c r="E7" s="361">
        <v>2017</v>
      </c>
      <c r="F7" s="361">
        <v>2018</v>
      </c>
      <c r="G7" s="361">
        <v>2019</v>
      </c>
      <c r="H7" s="361">
        <v>2020</v>
      </c>
    </row>
    <row r="8" spans="2:11" ht="30" customHeight="1" x14ac:dyDescent="0.25">
      <c r="B8" s="222" t="s">
        <v>348</v>
      </c>
      <c r="C8" s="228">
        <v>1</v>
      </c>
      <c r="D8" s="228">
        <v>5</v>
      </c>
      <c r="E8" s="228">
        <v>6</v>
      </c>
      <c r="F8" s="228">
        <v>10</v>
      </c>
      <c r="G8" s="228">
        <v>8</v>
      </c>
      <c r="H8" s="228">
        <v>5</v>
      </c>
    </row>
    <row r="9" spans="2:11" ht="30" customHeight="1" x14ac:dyDescent="0.25">
      <c r="B9" s="222" t="s">
        <v>143</v>
      </c>
      <c r="C9" s="228">
        <v>7</v>
      </c>
      <c r="D9" s="228">
        <v>9</v>
      </c>
      <c r="E9" s="228">
        <v>7</v>
      </c>
      <c r="F9" s="228">
        <v>5</v>
      </c>
      <c r="G9" s="228">
        <v>6</v>
      </c>
      <c r="H9" s="228">
        <v>2</v>
      </c>
    </row>
    <row r="10" spans="2:11" ht="30" customHeight="1" x14ac:dyDescent="0.25">
      <c r="B10" s="222" t="s">
        <v>144</v>
      </c>
      <c r="C10" s="228">
        <v>5</v>
      </c>
      <c r="D10" s="228">
        <v>9</v>
      </c>
      <c r="E10" s="228">
        <v>11</v>
      </c>
      <c r="F10" s="228">
        <v>8</v>
      </c>
      <c r="G10" s="228">
        <v>13</v>
      </c>
      <c r="H10" s="228">
        <v>10</v>
      </c>
    </row>
    <row r="11" spans="2:11" ht="30" customHeight="1" thickBot="1" x14ac:dyDescent="0.3">
      <c r="B11" s="364" t="s">
        <v>1</v>
      </c>
      <c r="C11" s="364">
        <v>13</v>
      </c>
      <c r="D11" s="364">
        <v>23</v>
      </c>
      <c r="E11" s="364">
        <v>24</v>
      </c>
      <c r="F11" s="364">
        <v>23</v>
      </c>
      <c r="G11" s="364">
        <v>27</v>
      </c>
      <c r="H11" s="364">
        <v>17</v>
      </c>
    </row>
    <row r="12" spans="2:11" ht="30" customHeight="1" thickTop="1" x14ac:dyDescent="0.25">
      <c r="B12" s="216" t="s">
        <v>350</v>
      </c>
      <c r="C12" s="293" t="s">
        <v>38</v>
      </c>
      <c r="D12" s="293" t="s">
        <v>39</v>
      </c>
      <c r="E12" s="293" t="s">
        <v>40</v>
      </c>
      <c r="F12" s="293" t="s">
        <v>41</v>
      </c>
      <c r="G12" s="294">
        <v>240</v>
      </c>
      <c r="H12" s="294">
        <v>169</v>
      </c>
    </row>
    <row r="13" spans="2:11" ht="30" customHeight="1" x14ac:dyDescent="0.25">
      <c r="B13" s="14" t="s">
        <v>18</v>
      </c>
      <c r="C13" s="19">
        <f t="shared" ref="C13:G13" si="0">C11/C12</f>
        <v>9.420289855072464E-2</v>
      </c>
      <c r="D13" s="19">
        <f t="shared" si="0"/>
        <v>0.15753424657534246</v>
      </c>
      <c r="E13" s="19">
        <f t="shared" si="0"/>
        <v>0.11538461538461539</v>
      </c>
      <c r="F13" s="19">
        <f t="shared" si="0"/>
        <v>0.10454545454545454</v>
      </c>
      <c r="G13" s="19">
        <f t="shared" si="0"/>
        <v>0.1125</v>
      </c>
      <c r="H13" s="19">
        <f t="shared" ref="H13" si="1">H11/H12</f>
        <v>0.10059171597633136</v>
      </c>
    </row>
    <row r="14" spans="2:11" ht="20.25" customHeight="1" x14ac:dyDescent="0.25">
      <c r="B14" s="34" t="s">
        <v>14</v>
      </c>
      <c r="C14" s="77"/>
      <c r="D14" s="77"/>
      <c r="E14" s="77"/>
      <c r="F14" s="77"/>
      <c r="G14" s="77"/>
    </row>
    <row r="21" spans="1:1" x14ac:dyDescent="0.25">
      <c r="A21" s="75" t="s">
        <v>314</v>
      </c>
    </row>
  </sheetData>
  <mergeCells count="4">
    <mergeCell ref="B6:H6"/>
    <mergeCell ref="B4:H4"/>
    <mergeCell ref="B2:H2"/>
    <mergeCell ref="B3:H3"/>
  </mergeCells>
  <pageMargins left="0.7" right="0.7" top="0.75" bottom="0.75" header="0.3" footer="0.3"/>
  <ignoredErrors>
    <ignoredError sqref="C12:F12" numberStoredAsText="1"/>
  </ignoredErrors>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1"/>
  <sheetViews>
    <sheetView showGridLines="0" workbookViewId="0">
      <selection activeCell="I9" sqref="I9"/>
    </sheetView>
  </sheetViews>
  <sheetFormatPr defaultRowHeight="15" x14ac:dyDescent="0.25"/>
  <cols>
    <col min="1" max="1" width="10.42578125" customWidth="1"/>
    <col min="2" max="2" width="10.140625" customWidth="1"/>
    <col min="3" max="3" width="15.42578125" customWidth="1"/>
    <col min="4" max="5" width="16" customWidth="1"/>
    <col min="6" max="6" width="16.7109375" customWidth="1"/>
    <col min="7" max="7" width="8.85546875" customWidth="1"/>
    <col min="8" max="8" width="11.140625" customWidth="1"/>
  </cols>
  <sheetData>
    <row r="2" spans="2:8" ht="21.75" customHeight="1" x14ac:dyDescent="0.25">
      <c r="B2" s="750" t="s">
        <v>521</v>
      </c>
      <c r="C2" s="750"/>
      <c r="D2" s="750"/>
      <c r="E2" s="750"/>
      <c r="F2" s="750"/>
    </row>
    <row r="3" spans="2:8" ht="26.25" customHeight="1" x14ac:dyDescent="0.25">
      <c r="B3" s="750" t="s">
        <v>725</v>
      </c>
      <c r="C3" s="750"/>
      <c r="D3" s="750"/>
      <c r="E3" s="750"/>
      <c r="F3" s="750"/>
    </row>
    <row r="4" spans="2:8" ht="24.75" customHeight="1" x14ac:dyDescent="0.25">
      <c r="B4" s="729" t="s">
        <v>529</v>
      </c>
      <c r="C4" s="729"/>
      <c r="D4" s="729"/>
      <c r="E4" s="729"/>
      <c r="F4" s="729"/>
      <c r="G4" s="22"/>
      <c r="H4" s="22"/>
    </row>
    <row r="5" spans="2:8" ht="9" customHeight="1" x14ac:dyDescent="0.25"/>
    <row r="6" spans="2:8" ht="30" customHeight="1" x14ac:dyDescent="0.25">
      <c r="B6" s="726" t="s">
        <v>351</v>
      </c>
      <c r="C6" s="727"/>
      <c r="D6" s="727"/>
      <c r="E6" s="727"/>
      <c r="F6" s="728"/>
    </row>
    <row r="7" spans="2:8" ht="30" customHeight="1" x14ac:dyDescent="0.25">
      <c r="B7" s="730" t="s">
        <v>7</v>
      </c>
      <c r="C7" s="732" t="s">
        <v>67</v>
      </c>
      <c r="D7" s="733"/>
      <c r="E7" s="734"/>
      <c r="F7" s="735" t="s">
        <v>44</v>
      </c>
    </row>
    <row r="8" spans="2:8" ht="30" customHeight="1" thickBot="1" x14ac:dyDescent="0.3">
      <c r="B8" s="731"/>
      <c r="C8" s="366" t="s">
        <v>58</v>
      </c>
      <c r="D8" s="367" t="s">
        <v>59</v>
      </c>
      <c r="E8" s="368" t="s">
        <v>60</v>
      </c>
      <c r="F8" s="736"/>
    </row>
    <row r="9" spans="2:8" ht="30" customHeight="1" thickTop="1" x14ac:dyDescent="0.25">
      <c r="B9" s="340">
        <v>2015</v>
      </c>
      <c r="C9" s="369">
        <v>0</v>
      </c>
      <c r="D9" s="370">
        <v>11</v>
      </c>
      <c r="E9" s="371">
        <v>2</v>
      </c>
      <c r="F9" s="344" t="s">
        <v>33</v>
      </c>
    </row>
    <row r="10" spans="2:8" ht="30" customHeight="1" x14ac:dyDescent="0.25">
      <c r="B10" s="345">
        <v>2016</v>
      </c>
      <c r="C10" s="372">
        <v>12</v>
      </c>
      <c r="D10" s="342">
        <v>6</v>
      </c>
      <c r="E10" s="343">
        <v>5</v>
      </c>
      <c r="F10" s="346" t="s">
        <v>34</v>
      </c>
    </row>
    <row r="11" spans="2:8" ht="30" customHeight="1" x14ac:dyDescent="0.25">
      <c r="B11" s="345">
        <v>2017</v>
      </c>
      <c r="C11" s="372">
        <v>3</v>
      </c>
      <c r="D11" s="342">
        <v>15</v>
      </c>
      <c r="E11" s="343">
        <v>6</v>
      </c>
      <c r="F11" s="346" t="s">
        <v>32</v>
      </c>
    </row>
    <row r="12" spans="2:8" ht="30" customHeight="1" x14ac:dyDescent="0.25">
      <c r="B12" s="345">
        <v>2018</v>
      </c>
      <c r="C12" s="372">
        <v>3</v>
      </c>
      <c r="D12" s="342">
        <v>9</v>
      </c>
      <c r="E12" s="343">
        <v>11</v>
      </c>
      <c r="F12" s="346" t="s">
        <v>31</v>
      </c>
    </row>
    <row r="13" spans="2:8" ht="30" customHeight="1" x14ac:dyDescent="0.25">
      <c r="B13" s="345">
        <v>2019</v>
      </c>
      <c r="C13" s="347">
        <v>10</v>
      </c>
      <c r="D13" s="18">
        <v>9</v>
      </c>
      <c r="E13" s="348">
        <v>8</v>
      </c>
      <c r="F13" s="346" t="s">
        <v>35</v>
      </c>
    </row>
    <row r="14" spans="2:8" ht="30" customHeight="1" x14ac:dyDescent="0.25">
      <c r="B14" s="345">
        <v>2020</v>
      </c>
      <c r="C14" s="347">
        <v>9</v>
      </c>
      <c r="D14" s="18">
        <v>3</v>
      </c>
      <c r="E14" s="348">
        <v>5</v>
      </c>
      <c r="F14" s="346" t="s">
        <v>315</v>
      </c>
    </row>
    <row r="15" spans="2:8" x14ac:dyDescent="0.25">
      <c r="B15" s="8" t="s">
        <v>14</v>
      </c>
    </row>
    <row r="21" spans="1:1" x14ac:dyDescent="0.25">
      <c r="A21" t="s">
        <v>314</v>
      </c>
    </row>
  </sheetData>
  <mergeCells count="7">
    <mergeCell ref="B2:F2"/>
    <mergeCell ref="B7:B8"/>
    <mergeCell ref="C7:E7"/>
    <mergeCell ref="F7:F8"/>
    <mergeCell ref="B4:F4"/>
    <mergeCell ref="B6:F6"/>
    <mergeCell ref="B3:F3"/>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1"/>
  <sheetViews>
    <sheetView showGridLines="0" workbookViewId="0"/>
  </sheetViews>
  <sheetFormatPr defaultRowHeight="15" x14ac:dyDescent="0.25"/>
  <cols>
    <col min="1" max="1" width="10.5703125" customWidth="1"/>
    <col min="3" max="3" width="9.7109375" customWidth="1"/>
    <col min="4" max="4" width="13.5703125" customWidth="1"/>
    <col min="5" max="5" width="16" customWidth="1"/>
    <col min="6" max="6" width="15.28515625" customWidth="1"/>
    <col min="7" max="7" width="17.140625" customWidth="1"/>
    <col min="8" max="8" width="12.42578125" customWidth="1"/>
  </cols>
  <sheetData>
    <row r="2" spans="2:10" ht="21" customHeight="1" x14ac:dyDescent="0.25">
      <c r="B2" s="750" t="s">
        <v>521</v>
      </c>
      <c r="C2" s="750"/>
      <c r="D2" s="750"/>
      <c r="E2" s="750"/>
      <c r="F2" s="750"/>
      <c r="G2" s="750"/>
      <c r="H2" s="750"/>
    </row>
    <row r="3" spans="2:10" ht="21" customHeight="1" x14ac:dyDescent="0.25">
      <c r="B3" s="750" t="s">
        <v>725</v>
      </c>
      <c r="C3" s="750"/>
      <c r="D3" s="750"/>
      <c r="E3" s="750"/>
      <c r="F3" s="750"/>
      <c r="G3" s="750"/>
      <c r="H3" s="750"/>
    </row>
    <row r="4" spans="2:10" ht="39.950000000000003" customHeight="1" x14ac:dyDescent="0.25">
      <c r="B4" s="705" t="s">
        <v>530</v>
      </c>
      <c r="C4" s="705"/>
      <c r="D4" s="705"/>
      <c r="E4" s="705"/>
      <c r="F4" s="705"/>
      <c r="G4" s="705"/>
      <c r="H4" s="705"/>
    </row>
    <row r="5" spans="2:10" ht="6.75" customHeight="1" x14ac:dyDescent="0.25">
      <c r="B5" s="27"/>
    </row>
    <row r="6" spans="2:10" ht="30" customHeight="1" x14ac:dyDescent="0.25">
      <c r="B6" s="765" t="s">
        <v>396</v>
      </c>
      <c r="C6" s="766"/>
      <c r="D6" s="766"/>
      <c r="E6" s="766"/>
      <c r="F6" s="766"/>
      <c r="G6" s="766"/>
      <c r="H6" s="767"/>
    </row>
    <row r="7" spans="2:10" ht="65.25" customHeight="1" thickBot="1" x14ac:dyDescent="0.3">
      <c r="B7" s="373" t="s">
        <v>7</v>
      </c>
      <c r="C7" s="374" t="s">
        <v>28</v>
      </c>
      <c r="D7" s="374" t="s">
        <v>29</v>
      </c>
      <c r="E7" s="374" t="s">
        <v>147</v>
      </c>
      <c r="F7" s="374" t="s">
        <v>30</v>
      </c>
      <c r="G7" s="375" t="s">
        <v>46</v>
      </c>
      <c r="H7" s="373" t="s">
        <v>27</v>
      </c>
    </row>
    <row r="8" spans="2:10" ht="30" customHeight="1" thickTop="1" x14ac:dyDescent="0.25">
      <c r="B8" s="216">
        <v>2015</v>
      </c>
      <c r="C8" s="376" t="s">
        <v>20</v>
      </c>
      <c r="D8" s="376" t="s">
        <v>20</v>
      </c>
      <c r="E8" s="376" t="s">
        <v>20</v>
      </c>
      <c r="F8" s="376" t="s">
        <v>20</v>
      </c>
      <c r="G8" s="376" t="s">
        <v>20</v>
      </c>
      <c r="H8" s="216" t="s">
        <v>33</v>
      </c>
    </row>
    <row r="9" spans="2:10" ht="30" customHeight="1" x14ac:dyDescent="0.25">
      <c r="B9" s="14">
        <v>2016</v>
      </c>
      <c r="C9" s="377" t="s">
        <v>20</v>
      </c>
      <c r="D9" s="377" t="s">
        <v>20</v>
      </c>
      <c r="E9" s="377" t="s">
        <v>20</v>
      </c>
      <c r="F9" s="377" t="s">
        <v>20</v>
      </c>
      <c r="G9" s="377" t="s">
        <v>20</v>
      </c>
      <c r="H9" s="14" t="s">
        <v>34</v>
      </c>
    </row>
    <row r="10" spans="2:10" ht="30" customHeight="1" x14ac:dyDescent="0.25">
      <c r="B10" s="14">
        <v>2017</v>
      </c>
      <c r="C10" s="377">
        <v>8</v>
      </c>
      <c r="D10" s="378">
        <v>8</v>
      </c>
      <c r="E10" s="378">
        <v>8</v>
      </c>
      <c r="F10" s="378">
        <v>24</v>
      </c>
      <c r="G10" s="377">
        <v>13</v>
      </c>
      <c r="H10" s="14" t="s">
        <v>32</v>
      </c>
    </row>
    <row r="11" spans="2:10" ht="30" customHeight="1" x14ac:dyDescent="0.25">
      <c r="B11" s="14">
        <v>2018</v>
      </c>
      <c r="C11" s="18">
        <v>10</v>
      </c>
      <c r="D11" s="18">
        <v>3</v>
      </c>
      <c r="E11" s="18">
        <v>10</v>
      </c>
      <c r="F11" s="18">
        <v>16</v>
      </c>
      <c r="G11" s="18">
        <v>14</v>
      </c>
      <c r="H11" s="14" t="s">
        <v>31</v>
      </c>
    </row>
    <row r="12" spans="2:10" ht="30" customHeight="1" x14ac:dyDescent="0.25">
      <c r="B12" s="14">
        <v>2019</v>
      </c>
      <c r="C12" s="18">
        <v>4</v>
      </c>
      <c r="D12" s="18">
        <v>8</v>
      </c>
      <c r="E12" s="18">
        <v>7</v>
      </c>
      <c r="F12" s="18">
        <v>20</v>
      </c>
      <c r="G12" s="18">
        <v>19</v>
      </c>
      <c r="H12" s="14" t="s">
        <v>35</v>
      </c>
    </row>
    <row r="13" spans="2:10" ht="30" customHeight="1" x14ac:dyDescent="0.25">
      <c r="B13" s="14">
        <v>2020</v>
      </c>
      <c r="C13" s="18">
        <v>6</v>
      </c>
      <c r="D13" s="18">
        <v>7</v>
      </c>
      <c r="E13" s="18">
        <v>8</v>
      </c>
      <c r="F13" s="18">
        <v>15</v>
      </c>
      <c r="G13" s="18">
        <v>14</v>
      </c>
      <c r="H13" s="14" t="s">
        <v>315</v>
      </c>
    </row>
    <row r="14" spans="2:10" x14ac:dyDescent="0.25">
      <c r="C14" s="20" t="s">
        <v>14</v>
      </c>
      <c r="J14" t="s">
        <v>15</v>
      </c>
    </row>
    <row r="15" spans="2:10" x14ac:dyDescent="0.25">
      <c r="C15" s="23" t="s">
        <v>352</v>
      </c>
    </row>
    <row r="19" spans="1:5" x14ac:dyDescent="0.25">
      <c r="E19" t="s">
        <v>15</v>
      </c>
    </row>
    <row r="21" spans="1:5" x14ac:dyDescent="0.25">
      <c r="A21" t="s">
        <v>314</v>
      </c>
    </row>
  </sheetData>
  <mergeCells count="4">
    <mergeCell ref="B4:H4"/>
    <mergeCell ref="B6:H6"/>
    <mergeCell ref="B2:H2"/>
    <mergeCell ref="B3:H3"/>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4"/>
  <sheetViews>
    <sheetView showGridLines="0" workbookViewId="0">
      <selection activeCell="B3" sqref="B3:H3"/>
    </sheetView>
  </sheetViews>
  <sheetFormatPr defaultRowHeight="15" x14ac:dyDescent="0.25"/>
  <cols>
    <col min="1" max="1" width="10.5703125" customWidth="1"/>
    <col min="2" max="2" width="31.7109375" customWidth="1"/>
  </cols>
  <sheetData>
    <row r="2" spans="2:10" ht="20.25" customHeight="1" x14ac:dyDescent="0.25">
      <c r="B2" s="750" t="s">
        <v>508</v>
      </c>
      <c r="C2" s="750"/>
      <c r="D2" s="750"/>
      <c r="E2" s="750"/>
      <c r="F2" s="750"/>
      <c r="G2" s="750"/>
      <c r="H2" s="750"/>
    </row>
    <row r="3" spans="2:10" ht="17.25" customHeight="1" x14ac:dyDescent="0.25">
      <c r="B3" s="750" t="s">
        <v>726</v>
      </c>
      <c r="C3" s="750"/>
      <c r="D3" s="750"/>
      <c r="E3" s="750"/>
      <c r="F3" s="750"/>
      <c r="G3" s="750"/>
      <c r="H3" s="750"/>
    </row>
    <row r="4" spans="2:10" ht="21.75" customHeight="1" x14ac:dyDescent="0.25">
      <c r="B4" s="729" t="s">
        <v>531</v>
      </c>
      <c r="C4" s="729"/>
      <c r="D4" s="729"/>
      <c r="E4" s="729"/>
      <c r="F4" s="729"/>
      <c r="G4" s="729"/>
      <c r="H4" s="729"/>
      <c r="J4" s="22"/>
    </row>
    <row r="5" spans="2:10" ht="7.5" customHeight="1" x14ac:dyDescent="0.25"/>
    <row r="6" spans="2:10" ht="30" customHeight="1" x14ac:dyDescent="0.25">
      <c r="B6" s="726" t="s">
        <v>353</v>
      </c>
      <c r="C6" s="727"/>
      <c r="D6" s="727"/>
      <c r="E6" s="727"/>
      <c r="F6" s="727"/>
      <c r="G6" s="727"/>
      <c r="H6" s="728"/>
    </row>
    <row r="7" spans="2:10" ht="30" customHeight="1" x14ac:dyDescent="0.25">
      <c r="B7" s="358" t="s">
        <v>37</v>
      </c>
      <c r="C7" s="15">
        <v>2015</v>
      </c>
      <c r="D7" s="15">
        <v>2016</v>
      </c>
      <c r="E7" s="15">
        <v>2017</v>
      </c>
      <c r="F7" s="15">
        <v>2018</v>
      </c>
      <c r="G7" s="13">
        <v>2019</v>
      </c>
      <c r="H7" s="13">
        <v>2020</v>
      </c>
    </row>
    <row r="8" spans="2:10" ht="30" customHeight="1" x14ac:dyDescent="0.25">
      <c r="B8" s="267" t="s">
        <v>5</v>
      </c>
      <c r="C8" s="222">
        <v>4</v>
      </c>
      <c r="D8" s="222">
        <v>13</v>
      </c>
      <c r="E8" s="222">
        <v>11</v>
      </c>
      <c r="F8" s="270">
        <v>35</v>
      </c>
      <c r="G8" s="270">
        <v>16</v>
      </c>
      <c r="H8" s="270">
        <v>5</v>
      </c>
    </row>
    <row r="9" spans="2:10" ht="30" customHeight="1" x14ac:dyDescent="0.25">
      <c r="B9" s="267" t="s">
        <v>2</v>
      </c>
      <c r="C9" s="222">
        <v>25</v>
      </c>
      <c r="D9" s="222">
        <v>30</v>
      </c>
      <c r="E9" s="222">
        <v>46</v>
      </c>
      <c r="F9" s="270">
        <v>17</v>
      </c>
      <c r="G9" s="270">
        <v>44</v>
      </c>
      <c r="H9" s="270">
        <v>42</v>
      </c>
    </row>
    <row r="10" spans="2:10" ht="30" customHeight="1" x14ac:dyDescent="0.25">
      <c r="B10" s="267" t="s">
        <v>3</v>
      </c>
      <c r="C10" s="222">
        <v>33</v>
      </c>
      <c r="D10" s="222">
        <v>24</v>
      </c>
      <c r="E10" s="222">
        <v>32</v>
      </c>
      <c r="F10" s="270">
        <v>45</v>
      </c>
      <c r="G10" s="270">
        <v>31</v>
      </c>
      <c r="H10" s="270">
        <v>19</v>
      </c>
    </row>
    <row r="11" spans="2:10" ht="30" customHeight="1" thickBot="1" x14ac:dyDescent="0.3">
      <c r="B11" s="32" t="s">
        <v>1</v>
      </c>
      <c r="C11" s="32">
        <v>62</v>
      </c>
      <c r="D11" s="31">
        <v>67</v>
      </c>
      <c r="E11" s="31">
        <v>89</v>
      </c>
      <c r="F11" s="31">
        <v>97</v>
      </c>
      <c r="G11" s="31">
        <v>91</v>
      </c>
      <c r="H11" s="31">
        <v>66</v>
      </c>
    </row>
    <row r="12" spans="2:10" ht="30" customHeight="1" thickTop="1" x14ac:dyDescent="0.25">
      <c r="B12" s="379" t="s">
        <v>331</v>
      </c>
      <c r="C12" s="293" t="s">
        <v>38</v>
      </c>
      <c r="D12" s="293" t="s">
        <v>39</v>
      </c>
      <c r="E12" s="293" t="s">
        <v>40</v>
      </c>
      <c r="F12" s="293" t="s">
        <v>41</v>
      </c>
      <c r="G12" s="294">
        <v>240</v>
      </c>
      <c r="H12" s="294">
        <v>169</v>
      </c>
    </row>
    <row r="13" spans="2:10" ht="30" customHeight="1" x14ac:dyDescent="0.25">
      <c r="B13" s="18" t="s">
        <v>18</v>
      </c>
      <c r="C13" s="19">
        <f t="shared" ref="C13:G13" si="0">C11/C12</f>
        <v>0.44927536231884058</v>
      </c>
      <c r="D13" s="19">
        <f t="shared" si="0"/>
        <v>0.4589041095890411</v>
      </c>
      <c r="E13" s="19">
        <f t="shared" si="0"/>
        <v>0.42788461538461536</v>
      </c>
      <c r="F13" s="19">
        <f t="shared" si="0"/>
        <v>0.44090909090909092</v>
      </c>
      <c r="G13" s="19">
        <f t="shared" si="0"/>
        <v>0.37916666666666665</v>
      </c>
      <c r="H13" s="19">
        <f t="shared" ref="H13" si="1">H11/H12</f>
        <v>0.39053254437869822</v>
      </c>
    </row>
    <row r="14" spans="2:10" x14ac:dyDescent="0.25">
      <c r="B14" s="8" t="s">
        <v>14</v>
      </c>
      <c r="C14" s="3"/>
      <c r="D14" s="3"/>
      <c r="E14" s="3"/>
      <c r="F14" s="3"/>
      <c r="G14" s="3"/>
    </row>
  </sheetData>
  <mergeCells count="4">
    <mergeCell ref="B6:H6"/>
    <mergeCell ref="B4:H4"/>
    <mergeCell ref="B2:H2"/>
    <mergeCell ref="B3:H3"/>
  </mergeCells>
  <pageMargins left="0.7" right="0.7" top="0.75" bottom="0.75" header="0.3" footer="0.3"/>
  <ignoredErrors>
    <ignoredError sqref="C12:F12" numberStoredAsText="1"/>
  </ignoredErrors>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0"/>
  <sheetViews>
    <sheetView showGridLines="0" workbookViewId="0">
      <selection activeCell="L7" sqref="L7"/>
    </sheetView>
  </sheetViews>
  <sheetFormatPr defaultRowHeight="15" x14ac:dyDescent="0.25"/>
  <cols>
    <col min="1" max="1" width="10.7109375" customWidth="1"/>
    <col min="2" max="2" width="33.5703125" customWidth="1"/>
    <col min="11" max="11" width="11.140625" customWidth="1"/>
    <col min="12" max="12" width="11" customWidth="1"/>
    <col min="13" max="13" width="10.7109375" customWidth="1"/>
    <col min="14" max="14" width="11" customWidth="1"/>
    <col min="15" max="15" width="11.28515625" customWidth="1"/>
  </cols>
  <sheetData>
    <row r="2" spans="2:8" ht="22.5" customHeight="1" x14ac:dyDescent="0.25">
      <c r="B2" s="750" t="s">
        <v>521</v>
      </c>
      <c r="C2" s="750"/>
      <c r="D2" s="750"/>
      <c r="E2" s="750"/>
      <c r="F2" s="750"/>
      <c r="G2" s="750"/>
      <c r="H2" s="750"/>
    </row>
    <row r="3" spans="2:8" ht="19.5" customHeight="1" x14ac:dyDescent="0.25">
      <c r="B3" s="750" t="s">
        <v>726</v>
      </c>
      <c r="C3" s="750"/>
      <c r="D3" s="750"/>
      <c r="E3" s="750"/>
      <c r="F3" s="750"/>
      <c r="G3" s="750"/>
      <c r="H3" s="750"/>
    </row>
    <row r="4" spans="2:8" ht="24.75" customHeight="1" x14ac:dyDescent="0.25">
      <c r="B4" s="729" t="s">
        <v>532</v>
      </c>
      <c r="C4" s="729"/>
      <c r="D4" s="729"/>
      <c r="E4" s="729"/>
      <c r="F4" s="729"/>
      <c r="G4" s="729"/>
      <c r="H4" s="729"/>
    </row>
    <row r="5" spans="2:8" ht="8.25" customHeight="1" x14ac:dyDescent="0.25"/>
    <row r="6" spans="2:8" ht="30" customHeight="1" x14ac:dyDescent="0.25">
      <c r="B6" s="726" t="s">
        <v>353</v>
      </c>
      <c r="C6" s="727"/>
      <c r="D6" s="727"/>
      <c r="E6" s="727"/>
      <c r="F6" s="727"/>
      <c r="G6" s="727"/>
      <c r="H6" s="728"/>
    </row>
    <row r="7" spans="2:8" ht="30" customHeight="1" x14ac:dyDescent="0.25">
      <c r="B7" s="15" t="s">
        <v>42</v>
      </c>
      <c r="C7" s="15">
        <v>2015</v>
      </c>
      <c r="D7" s="15">
        <v>2016</v>
      </c>
      <c r="E7" s="15">
        <v>2017</v>
      </c>
      <c r="F7" s="15">
        <v>2018</v>
      </c>
      <c r="G7" s="13">
        <v>2019</v>
      </c>
      <c r="H7" s="13">
        <v>2020</v>
      </c>
    </row>
    <row r="8" spans="2:8" ht="30" customHeight="1" x14ac:dyDescent="0.25">
      <c r="B8" s="222" t="s">
        <v>0</v>
      </c>
      <c r="C8" s="222">
        <v>9</v>
      </c>
      <c r="D8" s="222">
        <v>17</v>
      </c>
      <c r="E8" s="222">
        <v>21</v>
      </c>
      <c r="F8" s="270">
        <v>35</v>
      </c>
      <c r="G8" s="270">
        <v>40</v>
      </c>
      <c r="H8" s="270">
        <v>19</v>
      </c>
    </row>
    <row r="9" spans="2:8" ht="30" customHeight="1" x14ac:dyDescent="0.25">
      <c r="B9" s="222" t="s">
        <v>52</v>
      </c>
      <c r="C9" s="222">
        <v>21</v>
      </c>
      <c r="D9" s="222">
        <v>22</v>
      </c>
      <c r="E9" s="222">
        <v>31</v>
      </c>
      <c r="F9" s="270">
        <v>17</v>
      </c>
      <c r="G9" s="270">
        <v>19</v>
      </c>
      <c r="H9" s="270">
        <v>12</v>
      </c>
    </row>
    <row r="10" spans="2:8" ht="30" customHeight="1" x14ac:dyDescent="0.25">
      <c r="B10" s="222" t="s">
        <v>53</v>
      </c>
      <c r="C10" s="222">
        <v>32</v>
      </c>
      <c r="D10" s="222">
        <v>28</v>
      </c>
      <c r="E10" s="222">
        <v>37</v>
      </c>
      <c r="F10" s="270">
        <v>45</v>
      </c>
      <c r="G10" s="270">
        <v>32</v>
      </c>
      <c r="H10" s="270">
        <v>35</v>
      </c>
    </row>
    <row r="11" spans="2:8" ht="30" customHeight="1" thickBot="1" x14ac:dyDescent="0.3">
      <c r="B11" s="31" t="s">
        <v>16</v>
      </c>
      <c r="C11" s="32">
        <v>62</v>
      </c>
      <c r="D11" s="31">
        <v>67</v>
      </c>
      <c r="E11" s="31">
        <v>89</v>
      </c>
      <c r="F11" s="31">
        <v>97</v>
      </c>
      <c r="G11" s="31">
        <v>91</v>
      </c>
      <c r="H11" s="31">
        <v>66</v>
      </c>
    </row>
    <row r="12" spans="2:8" ht="30" customHeight="1" thickTop="1" x14ac:dyDescent="0.25">
      <c r="B12" s="300" t="s">
        <v>350</v>
      </c>
      <c r="C12" s="293" t="s">
        <v>38</v>
      </c>
      <c r="D12" s="293" t="s">
        <v>39</v>
      </c>
      <c r="E12" s="293" t="s">
        <v>40</v>
      </c>
      <c r="F12" s="293" t="s">
        <v>41</v>
      </c>
      <c r="G12" s="294">
        <v>240</v>
      </c>
      <c r="H12" s="294">
        <v>169</v>
      </c>
    </row>
    <row r="13" spans="2:8" ht="30" customHeight="1" x14ac:dyDescent="0.25">
      <c r="B13" s="18" t="s">
        <v>18</v>
      </c>
      <c r="C13" s="19">
        <f t="shared" ref="C13:G13" si="0">C11/C12</f>
        <v>0.44927536231884058</v>
      </c>
      <c r="D13" s="19">
        <f t="shared" si="0"/>
        <v>0.4589041095890411</v>
      </c>
      <c r="E13" s="19">
        <f t="shared" si="0"/>
        <v>0.42788461538461536</v>
      </c>
      <c r="F13" s="19">
        <f t="shared" si="0"/>
        <v>0.44090909090909092</v>
      </c>
      <c r="G13" s="19">
        <f t="shared" si="0"/>
        <v>0.37916666666666665</v>
      </c>
      <c r="H13" s="19">
        <f t="shared" ref="H13" si="1">H11/H12</f>
        <v>0.39053254437869822</v>
      </c>
    </row>
    <row r="14" spans="2:8" x14ac:dyDescent="0.25">
      <c r="B14" s="8" t="s">
        <v>14</v>
      </c>
      <c r="C14" s="3"/>
      <c r="D14" s="3"/>
      <c r="E14" s="3"/>
      <c r="F14" s="3"/>
      <c r="G14" s="3"/>
      <c r="H14" s="3"/>
    </row>
    <row r="20" spans="13:13" x14ac:dyDescent="0.25">
      <c r="M20" t="s">
        <v>15</v>
      </c>
    </row>
  </sheetData>
  <mergeCells count="4">
    <mergeCell ref="B6:H6"/>
    <mergeCell ref="B4:H4"/>
    <mergeCell ref="B2:H2"/>
    <mergeCell ref="B3:H3"/>
  </mergeCells>
  <pageMargins left="0.7" right="0.7" top="0.75" bottom="0.75" header="0.3" footer="0.3"/>
  <ignoredErrors>
    <ignoredError sqref="C12:F12" numberStoredAsText="1"/>
  </ignoredErrors>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5"/>
  <sheetViews>
    <sheetView showGridLines="0" workbookViewId="0"/>
  </sheetViews>
  <sheetFormatPr defaultRowHeight="15" x14ac:dyDescent="0.25"/>
  <cols>
    <col min="1" max="1" width="10.42578125" customWidth="1"/>
    <col min="2" max="2" width="10" customWidth="1"/>
    <col min="3" max="3" width="16.5703125" customWidth="1"/>
    <col min="4" max="4" width="15" customWidth="1"/>
    <col min="5" max="5" width="15.5703125" customWidth="1"/>
    <col min="6" max="6" width="17.28515625" customWidth="1"/>
  </cols>
  <sheetData>
    <row r="2" spans="2:8" ht="21" customHeight="1" x14ac:dyDescent="0.25">
      <c r="B2" s="750" t="s">
        <v>521</v>
      </c>
      <c r="C2" s="750"/>
      <c r="D2" s="750"/>
      <c r="E2" s="750"/>
      <c r="F2" s="750"/>
    </row>
    <row r="3" spans="2:8" ht="22.5" customHeight="1" x14ac:dyDescent="0.25">
      <c r="B3" s="750" t="s">
        <v>726</v>
      </c>
      <c r="C3" s="750"/>
      <c r="D3" s="750"/>
      <c r="E3" s="750"/>
      <c r="F3" s="750"/>
    </row>
    <row r="4" spans="2:8" ht="21" customHeight="1" x14ac:dyDescent="0.25">
      <c r="B4" s="705" t="s">
        <v>533</v>
      </c>
      <c r="C4" s="705"/>
      <c r="D4" s="705"/>
      <c r="E4" s="705"/>
      <c r="F4" s="705"/>
      <c r="G4" s="22"/>
      <c r="H4" s="22"/>
    </row>
    <row r="5" spans="2:8" ht="7.5" customHeight="1" x14ac:dyDescent="0.25"/>
    <row r="6" spans="2:8" ht="30" customHeight="1" x14ac:dyDescent="0.25">
      <c r="B6" s="726" t="s">
        <v>353</v>
      </c>
      <c r="C6" s="727"/>
      <c r="D6" s="727"/>
      <c r="E6" s="727"/>
      <c r="F6" s="728"/>
    </row>
    <row r="7" spans="2:8" ht="30" customHeight="1" x14ac:dyDescent="0.25">
      <c r="B7" s="730" t="s">
        <v>7</v>
      </c>
      <c r="C7" s="732" t="s">
        <v>67</v>
      </c>
      <c r="D7" s="733"/>
      <c r="E7" s="734"/>
      <c r="F7" s="735" t="s">
        <v>44</v>
      </c>
      <c r="G7" t="s">
        <v>15</v>
      </c>
    </row>
    <row r="8" spans="2:8" ht="30" customHeight="1" thickBot="1" x14ac:dyDescent="0.3">
      <c r="B8" s="731"/>
      <c r="C8" s="366" t="s">
        <v>58</v>
      </c>
      <c r="D8" s="367" t="s">
        <v>59</v>
      </c>
      <c r="E8" s="368" t="s">
        <v>60</v>
      </c>
      <c r="F8" s="736"/>
    </row>
    <row r="9" spans="2:8" ht="30" customHeight="1" thickTop="1" x14ac:dyDescent="0.25">
      <c r="B9" s="340">
        <v>2015</v>
      </c>
      <c r="C9" s="380">
        <v>10</v>
      </c>
      <c r="D9" s="381">
        <v>9</v>
      </c>
      <c r="E9" s="382">
        <v>43</v>
      </c>
      <c r="F9" s="344" t="s">
        <v>69</v>
      </c>
    </row>
    <row r="10" spans="2:8" ht="30" customHeight="1" x14ac:dyDescent="0.25">
      <c r="B10" s="345">
        <v>2016</v>
      </c>
      <c r="C10" s="369">
        <v>15</v>
      </c>
      <c r="D10" s="370">
        <v>35</v>
      </c>
      <c r="E10" s="371">
        <v>17</v>
      </c>
      <c r="F10" s="383" t="s">
        <v>68</v>
      </c>
    </row>
    <row r="11" spans="2:8" ht="30" customHeight="1" x14ac:dyDescent="0.25">
      <c r="B11" s="345">
        <v>2017</v>
      </c>
      <c r="C11" s="372">
        <v>22</v>
      </c>
      <c r="D11" s="342">
        <v>45</v>
      </c>
      <c r="E11" s="343">
        <v>22</v>
      </c>
      <c r="F11" s="346" t="s">
        <v>70</v>
      </c>
    </row>
    <row r="12" spans="2:8" ht="30" customHeight="1" x14ac:dyDescent="0.25">
      <c r="B12" s="345">
        <v>2018</v>
      </c>
      <c r="C12" s="372">
        <v>27</v>
      </c>
      <c r="D12" s="342">
        <v>35</v>
      </c>
      <c r="E12" s="343">
        <v>35</v>
      </c>
      <c r="F12" s="346" t="s">
        <v>71</v>
      </c>
    </row>
    <row r="13" spans="2:8" ht="30" customHeight="1" x14ac:dyDescent="0.25">
      <c r="B13" s="345">
        <v>2019</v>
      </c>
      <c r="C13" s="347">
        <v>32</v>
      </c>
      <c r="D13" s="18">
        <v>19</v>
      </c>
      <c r="E13" s="348">
        <v>40</v>
      </c>
      <c r="F13" s="346" t="s">
        <v>72</v>
      </c>
    </row>
    <row r="14" spans="2:8" ht="30" customHeight="1" x14ac:dyDescent="0.25">
      <c r="B14" s="345">
        <v>2020</v>
      </c>
      <c r="C14" s="347">
        <v>31</v>
      </c>
      <c r="D14" s="18">
        <v>16</v>
      </c>
      <c r="E14" s="348">
        <v>19</v>
      </c>
      <c r="F14" s="346" t="s">
        <v>316</v>
      </c>
    </row>
    <row r="15" spans="2:8" x14ac:dyDescent="0.25">
      <c r="B15" s="8" t="s">
        <v>14</v>
      </c>
    </row>
  </sheetData>
  <mergeCells count="7">
    <mergeCell ref="B2:F2"/>
    <mergeCell ref="B6:F6"/>
    <mergeCell ref="B7:B8"/>
    <mergeCell ref="C7:E7"/>
    <mergeCell ref="F7:F8"/>
    <mergeCell ref="B4:F4"/>
    <mergeCell ref="B3:F3"/>
  </mergeCell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dimension ref="B2:H18"/>
  <sheetViews>
    <sheetView showGridLines="0" workbookViewId="0">
      <selection activeCell="L6" sqref="L6"/>
    </sheetView>
  </sheetViews>
  <sheetFormatPr defaultRowHeight="15" x14ac:dyDescent="0.25"/>
  <cols>
    <col min="1" max="1" width="10.7109375" customWidth="1"/>
    <col min="2" max="2" width="31.7109375" customWidth="1"/>
  </cols>
  <sheetData>
    <row r="2" spans="2:8" ht="20.25" customHeight="1" x14ac:dyDescent="0.25">
      <c r="B2" s="750" t="s">
        <v>508</v>
      </c>
      <c r="C2" s="750"/>
      <c r="D2" s="750"/>
      <c r="E2" s="750"/>
      <c r="F2" s="750"/>
      <c r="G2" s="750"/>
      <c r="H2" s="750"/>
    </row>
    <row r="3" spans="2:8" ht="18.75" customHeight="1" x14ac:dyDescent="0.25">
      <c r="B3" s="750" t="s">
        <v>727</v>
      </c>
      <c r="C3" s="750"/>
      <c r="D3" s="750"/>
      <c r="E3" s="750"/>
      <c r="F3" s="750"/>
      <c r="G3" s="750"/>
      <c r="H3" s="750"/>
    </row>
    <row r="4" spans="2:8" ht="39.950000000000003" customHeight="1" x14ac:dyDescent="0.25">
      <c r="B4" s="662" t="s">
        <v>534</v>
      </c>
      <c r="C4" s="662"/>
      <c r="D4" s="662"/>
      <c r="E4" s="662"/>
      <c r="F4" s="662"/>
      <c r="G4" s="662"/>
      <c r="H4" s="662"/>
    </row>
    <row r="5" spans="2:8" ht="6" customHeight="1" x14ac:dyDescent="0.25">
      <c r="B5" s="29"/>
      <c r="C5" s="29"/>
      <c r="D5" s="29"/>
      <c r="E5" s="29"/>
      <c r="F5" s="29"/>
      <c r="G5" s="29"/>
    </row>
    <row r="6" spans="2:8" ht="30" customHeight="1" x14ac:dyDescent="0.25">
      <c r="B6" s="726" t="s">
        <v>354</v>
      </c>
      <c r="C6" s="727"/>
      <c r="D6" s="727"/>
      <c r="E6" s="727"/>
      <c r="F6" s="727"/>
      <c r="G6" s="727"/>
      <c r="H6" s="728"/>
    </row>
    <row r="7" spans="2:8" ht="30" customHeight="1" x14ac:dyDescent="0.25">
      <c r="B7" s="358" t="s">
        <v>37</v>
      </c>
      <c r="C7" s="358">
        <v>2015</v>
      </c>
      <c r="D7" s="358">
        <v>2016</v>
      </c>
      <c r="E7" s="358">
        <v>2017</v>
      </c>
      <c r="F7" s="384">
        <v>2018</v>
      </c>
      <c r="G7" s="358">
        <v>2019</v>
      </c>
      <c r="H7" s="15">
        <v>2020</v>
      </c>
    </row>
    <row r="8" spans="2:8" ht="30" customHeight="1" x14ac:dyDescent="0.25">
      <c r="B8" s="267" t="s">
        <v>5</v>
      </c>
      <c r="C8" s="222" t="s">
        <v>20</v>
      </c>
      <c r="D8" s="222" t="s">
        <v>20</v>
      </c>
      <c r="E8" s="14">
        <v>6</v>
      </c>
      <c r="F8" s="14">
        <v>12</v>
      </c>
      <c r="G8" s="14">
        <v>8</v>
      </c>
      <c r="H8" s="14">
        <v>2</v>
      </c>
    </row>
    <row r="9" spans="2:8" ht="30" customHeight="1" x14ac:dyDescent="0.25">
      <c r="B9" s="267" t="s">
        <v>2</v>
      </c>
      <c r="C9" s="222" t="s">
        <v>20</v>
      </c>
      <c r="D9" s="222" t="s">
        <v>20</v>
      </c>
      <c r="E9" s="14">
        <v>14</v>
      </c>
      <c r="F9" s="14">
        <v>18</v>
      </c>
      <c r="G9" s="14">
        <v>17</v>
      </c>
      <c r="H9" s="14">
        <v>18</v>
      </c>
    </row>
    <row r="10" spans="2:8" ht="30" customHeight="1" x14ac:dyDescent="0.25">
      <c r="B10" s="267" t="s">
        <v>3</v>
      </c>
      <c r="C10" s="222" t="s">
        <v>20</v>
      </c>
      <c r="D10" s="222" t="s">
        <v>20</v>
      </c>
      <c r="E10" s="14">
        <v>9</v>
      </c>
      <c r="F10" s="14">
        <v>8</v>
      </c>
      <c r="G10" s="14">
        <v>6</v>
      </c>
      <c r="H10" s="14">
        <v>4</v>
      </c>
    </row>
    <row r="11" spans="2:8" ht="30" customHeight="1" thickBot="1" x14ac:dyDescent="0.3">
      <c r="B11" s="31" t="s">
        <v>1</v>
      </c>
      <c r="C11" s="385" t="s">
        <v>20</v>
      </c>
      <c r="D11" s="385" t="s">
        <v>20</v>
      </c>
      <c r="E11" s="31">
        <v>29</v>
      </c>
      <c r="F11" s="31">
        <v>38</v>
      </c>
      <c r="G11" s="31">
        <v>31</v>
      </c>
      <c r="H11" s="31">
        <v>24</v>
      </c>
    </row>
    <row r="12" spans="2:8" ht="30" customHeight="1" thickTop="1" x14ac:dyDescent="0.25">
      <c r="B12" s="300" t="s">
        <v>350</v>
      </c>
      <c r="C12" s="293" t="s">
        <v>38</v>
      </c>
      <c r="D12" s="293" t="s">
        <v>39</v>
      </c>
      <c r="E12" s="293" t="s">
        <v>40</v>
      </c>
      <c r="F12" s="293" t="s">
        <v>41</v>
      </c>
      <c r="G12" s="294">
        <v>240</v>
      </c>
      <c r="H12" s="294">
        <v>169</v>
      </c>
    </row>
    <row r="13" spans="2:8" ht="30" customHeight="1" x14ac:dyDescent="0.25">
      <c r="B13" s="18" t="s">
        <v>18</v>
      </c>
      <c r="C13" s="19" t="s">
        <v>20</v>
      </c>
      <c r="D13" s="19" t="s">
        <v>20</v>
      </c>
      <c r="E13" s="19">
        <f t="shared" ref="E13:G13" si="0">E11/E12</f>
        <v>0.13942307692307693</v>
      </c>
      <c r="F13" s="19">
        <f t="shared" si="0"/>
        <v>0.17272727272727273</v>
      </c>
      <c r="G13" s="19">
        <f t="shared" si="0"/>
        <v>0.12916666666666668</v>
      </c>
      <c r="H13" s="19">
        <f t="shared" ref="H13" si="1">H11/H12</f>
        <v>0.14201183431952663</v>
      </c>
    </row>
    <row r="14" spans="2:8" x14ac:dyDescent="0.25">
      <c r="B14" s="1" t="s">
        <v>14</v>
      </c>
      <c r="C14" s="3"/>
      <c r="D14" s="3"/>
      <c r="E14" s="3"/>
      <c r="F14" s="3"/>
      <c r="G14" s="3"/>
    </row>
    <row r="15" spans="2:8" x14ac:dyDescent="0.25">
      <c r="B15" s="1" t="s">
        <v>356</v>
      </c>
      <c r="F15" t="s">
        <v>15</v>
      </c>
    </row>
    <row r="18" spans="3:3" x14ac:dyDescent="0.25">
      <c r="C18" t="s">
        <v>15</v>
      </c>
    </row>
  </sheetData>
  <mergeCells count="4">
    <mergeCell ref="B6:H6"/>
    <mergeCell ref="B4:H4"/>
    <mergeCell ref="B2:H2"/>
    <mergeCell ref="B3:H3"/>
  </mergeCells>
  <pageMargins left="0.7" right="0.7" top="0.75" bottom="0.75" header="0.3" footer="0.3"/>
  <ignoredErrors>
    <ignoredError sqref="C12:F12" numberStoredAsText="1"/>
  </ignoredErrors>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1"/>
  <sheetViews>
    <sheetView showGridLines="0" workbookViewId="0">
      <selection activeCell="B3" sqref="B3:H3"/>
    </sheetView>
  </sheetViews>
  <sheetFormatPr defaultRowHeight="15" x14ac:dyDescent="0.25"/>
  <cols>
    <col min="1" max="1" width="10.5703125" customWidth="1"/>
    <col min="2" max="2" width="32" customWidth="1"/>
    <col min="3" max="3" width="9.28515625" customWidth="1"/>
  </cols>
  <sheetData>
    <row r="2" spans="2:8" ht="18.75" customHeight="1" x14ac:dyDescent="0.25">
      <c r="B2" s="750" t="s">
        <v>508</v>
      </c>
      <c r="C2" s="750"/>
      <c r="D2" s="750"/>
      <c r="E2" s="750"/>
      <c r="F2" s="750"/>
      <c r="G2" s="750"/>
      <c r="H2" s="750"/>
    </row>
    <row r="3" spans="2:8" ht="26.25" customHeight="1" x14ac:dyDescent="0.25">
      <c r="B3" s="750" t="s">
        <v>727</v>
      </c>
      <c r="C3" s="750"/>
      <c r="D3" s="750"/>
      <c r="E3" s="750"/>
      <c r="F3" s="750"/>
      <c r="G3" s="750"/>
      <c r="H3" s="750"/>
    </row>
    <row r="4" spans="2:8" ht="39.950000000000003" customHeight="1" x14ac:dyDescent="0.25">
      <c r="B4" s="662" t="s">
        <v>535</v>
      </c>
      <c r="C4" s="662"/>
      <c r="D4" s="662"/>
      <c r="E4" s="662"/>
      <c r="F4" s="662"/>
      <c r="G4" s="662"/>
      <c r="H4" s="662"/>
    </row>
    <row r="5" spans="2:8" ht="6.75" customHeight="1" x14ac:dyDescent="0.25">
      <c r="B5" s="50"/>
      <c r="C5" s="50"/>
      <c r="D5" s="50"/>
      <c r="E5" s="50"/>
      <c r="F5" s="50"/>
      <c r="G5" s="50"/>
    </row>
    <row r="6" spans="2:8" ht="30" customHeight="1" x14ac:dyDescent="0.25">
      <c r="B6" s="666" t="s">
        <v>238</v>
      </c>
      <c r="C6" s="667"/>
      <c r="D6" s="667"/>
      <c r="E6" s="667"/>
      <c r="F6" s="667"/>
      <c r="G6" s="667"/>
      <c r="H6" s="668"/>
    </row>
    <row r="7" spans="2:8" ht="30" customHeight="1" x14ac:dyDescent="0.25">
      <c r="B7" s="15" t="s">
        <v>36</v>
      </c>
      <c r="C7" s="15">
        <v>2015</v>
      </c>
      <c r="D7" s="15">
        <v>2016</v>
      </c>
      <c r="E7" s="15">
        <v>2017</v>
      </c>
      <c r="F7" s="15">
        <v>2018</v>
      </c>
      <c r="G7" s="15">
        <v>2019</v>
      </c>
      <c r="H7" s="15">
        <v>2020</v>
      </c>
    </row>
    <row r="8" spans="2:8" ht="30" customHeight="1" x14ac:dyDescent="0.25">
      <c r="B8" s="222" t="s">
        <v>0</v>
      </c>
      <c r="C8" s="222" t="s">
        <v>20</v>
      </c>
      <c r="D8" s="222" t="s">
        <v>20</v>
      </c>
      <c r="E8" s="14">
        <v>11</v>
      </c>
      <c r="F8" s="14">
        <v>22</v>
      </c>
      <c r="G8" s="14">
        <v>15</v>
      </c>
      <c r="H8" s="14">
        <v>6</v>
      </c>
    </row>
    <row r="9" spans="2:8" ht="30" customHeight="1" x14ac:dyDescent="0.25">
      <c r="B9" s="222" t="s">
        <v>52</v>
      </c>
      <c r="C9" s="222" t="s">
        <v>20</v>
      </c>
      <c r="D9" s="222" t="s">
        <v>20</v>
      </c>
      <c r="E9" s="14">
        <v>0</v>
      </c>
      <c r="F9" s="14">
        <v>0</v>
      </c>
      <c r="G9" s="14">
        <v>2</v>
      </c>
      <c r="H9" s="14">
        <v>0</v>
      </c>
    </row>
    <row r="10" spans="2:8" ht="30" customHeight="1" x14ac:dyDescent="0.25">
      <c r="B10" s="222" t="s">
        <v>53</v>
      </c>
      <c r="C10" s="222" t="s">
        <v>20</v>
      </c>
      <c r="D10" s="222" t="s">
        <v>20</v>
      </c>
      <c r="E10" s="14">
        <v>18</v>
      </c>
      <c r="F10" s="14">
        <v>16</v>
      </c>
      <c r="G10" s="14">
        <v>14</v>
      </c>
      <c r="H10" s="14">
        <v>18</v>
      </c>
    </row>
    <row r="11" spans="2:8" ht="30" customHeight="1" thickBot="1" x14ac:dyDescent="0.3">
      <c r="B11" s="31" t="s">
        <v>1</v>
      </c>
      <c r="C11" s="31" t="s">
        <v>20</v>
      </c>
      <c r="D11" s="31" t="s">
        <v>20</v>
      </c>
      <c r="E11" s="31">
        <v>29</v>
      </c>
      <c r="F11" s="31">
        <v>38</v>
      </c>
      <c r="G11" s="31">
        <v>31</v>
      </c>
      <c r="H11" s="31">
        <v>24</v>
      </c>
    </row>
    <row r="12" spans="2:8" ht="30" customHeight="1" thickTop="1" x14ac:dyDescent="0.25">
      <c r="B12" s="216" t="s">
        <v>331</v>
      </c>
      <c r="C12" s="293" t="s">
        <v>38</v>
      </c>
      <c r="D12" s="293" t="s">
        <v>39</v>
      </c>
      <c r="E12" s="293" t="s">
        <v>40</v>
      </c>
      <c r="F12" s="293" t="s">
        <v>41</v>
      </c>
      <c r="G12" s="294">
        <v>240</v>
      </c>
      <c r="H12" s="294">
        <v>169</v>
      </c>
    </row>
    <row r="13" spans="2:8" ht="30" customHeight="1" x14ac:dyDescent="0.25">
      <c r="B13" s="14" t="s">
        <v>142</v>
      </c>
      <c r="C13" s="19" t="s">
        <v>20</v>
      </c>
      <c r="D13" s="19" t="s">
        <v>20</v>
      </c>
      <c r="E13" s="19">
        <f t="shared" ref="E13:G13" si="0">E11/E12</f>
        <v>0.13942307692307693</v>
      </c>
      <c r="F13" s="19">
        <f t="shared" si="0"/>
        <v>0.17272727272727273</v>
      </c>
      <c r="G13" s="19">
        <f t="shared" si="0"/>
        <v>0.12916666666666668</v>
      </c>
      <c r="H13" s="19">
        <f t="shared" ref="H13" si="1">H11/H12</f>
        <v>0.14201183431952663</v>
      </c>
    </row>
    <row r="14" spans="2:8" ht="22.5" customHeight="1" x14ac:dyDescent="0.25">
      <c r="B14" s="102" t="s">
        <v>14</v>
      </c>
      <c r="C14" s="50"/>
      <c r="D14" s="50"/>
      <c r="E14" s="50"/>
      <c r="F14" s="50"/>
      <c r="G14" s="50"/>
    </row>
    <row r="15" spans="2:8" x14ac:dyDescent="0.25">
      <c r="B15" s="50" t="s">
        <v>81</v>
      </c>
      <c r="C15" s="50"/>
      <c r="D15" s="50"/>
      <c r="E15" s="50"/>
      <c r="F15" s="50"/>
      <c r="G15" s="50"/>
    </row>
    <row r="21" spans="1:1" x14ac:dyDescent="0.25">
      <c r="A21" t="s">
        <v>317</v>
      </c>
    </row>
  </sheetData>
  <mergeCells count="4">
    <mergeCell ref="B6:H6"/>
    <mergeCell ref="B4:H4"/>
    <mergeCell ref="B2:H2"/>
    <mergeCell ref="B3:H3"/>
  </mergeCells>
  <pageMargins left="0.7" right="0.7" top="0.75" bottom="0.75" header="0.3" footer="0.3"/>
  <ignoredErrors>
    <ignoredError sqref="C12:F12" numberStoredAsText="1"/>
  </ignoredErrors>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6"/>
  <sheetViews>
    <sheetView showGridLines="0" workbookViewId="0">
      <selection activeCell="B4" sqref="B4:F4"/>
    </sheetView>
  </sheetViews>
  <sheetFormatPr defaultRowHeight="15" x14ac:dyDescent="0.25"/>
  <cols>
    <col min="1" max="1" width="10.5703125" customWidth="1"/>
    <col min="2" max="2" width="9.5703125" customWidth="1"/>
    <col min="3" max="3" width="15.5703125" customWidth="1"/>
    <col min="4" max="4" width="16.140625" customWidth="1"/>
    <col min="5" max="5" width="16" customWidth="1"/>
    <col min="6" max="6" width="14.85546875" customWidth="1"/>
  </cols>
  <sheetData>
    <row r="2" spans="2:6" ht="21.75" customHeight="1" x14ac:dyDescent="0.25">
      <c r="B2" s="750" t="s">
        <v>521</v>
      </c>
      <c r="C2" s="750"/>
      <c r="D2" s="750"/>
      <c r="E2" s="750"/>
      <c r="F2" s="750"/>
    </row>
    <row r="3" spans="2:6" ht="27.75" customHeight="1" x14ac:dyDescent="0.25">
      <c r="B3" s="750" t="s">
        <v>727</v>
      </c>
      <c r="C3" s="750"/>
      <c r="D3" s="750"/>
      <c r="E3" s="750"/>
      <c r="F3" s="750"/>
    </row>
    <row r="4" spans="2:6" ht="22.5" customHeight="1" x14ac:dyDescent="0.25">
      <c r="B4" s="729" t="s">
        <v>536</v>
      </c>
      <c r="C4" s="729"/>
      <c r="D4" s="729"/>
      <c r="E4" s="729"/>
      <c r="F4" s="729"/>
    </row>
    <row r="5" spans="2:6" ht="7.5" customHeight="1" x14ac:dyDescent="0.25"/>
    <row r="6" spans="2:6" ht="30" customHeight="1" x14ac:dyDescent="0.25">
      <c r="B6" s="726" t="s">
        <v>238</v>
      </c>
      <c r="C6" s="727"/>
      <c r="D6" s="727"/>
      <c r="E6" s="727"/>
      <c r="F6" s="728"/>
    </row>
    <row r="7" spans="2:6" ht="30" customHeight="1" x14ac:dyDescent="0.25">
      <c r="B7" s="730" t="s">
        <v>7</v>
      </c>
      <c r="C7" s="732" t="s">
        <v>67</v>
      </c>
      <c r="D7" s="733"/>
      <c r="E7" s="734"/>
      <c r="F7" s="735" t="s">
        <v>66</v>
      </c>
    </row>
    <row r="8" spans="2:6" ht="32.25" customHeight="1" thickBot="1" x14ac:dyDescent="0.3">
      <c r="B8" s="731"/>
      <c r="C8" s="337" t="s">
        <v>58</v>
      </c>
      <c r="D8" s="338" t="s">
        <v>59</v>
      </c>
      <c r="E8" s="339" t="s">
        <v>60</v>
      </c>
      <c r="F8" s="736"/>
    </row>
    <row r="9" spans="2:6" ht="30" customHeight="1" thickTop="1" x14ac:dyDescent="0.25">
      <c r="B9" s="340">
        <v>2015</v>
      </c>
      <c r="C9" s="222" t="s">
        <v>20</v>
      </c>
      <c r="D9" s="222" t="s">
        <v>20</v>
      </c>
      <c r="E9" s="222" t="s">
        <v>20</v>
      </c>
      <c r="F9" s="344" t="s">
        <v>79</v>
      </c>
    </row>
    <row r="10" spans="2:6" ht="30" customHeight="1" x14ac:dyDescent="0.25">
      <c r="B10" s="345">
        <v>2016</v>
      </c>
      <c r="C10" s="222" t="s">
        <v>20</v>
      </c>
      <c r="D10" s="222" t="s">
        <v>20</v>
      </c>
      <c r="E10" s="222" t="s">
        <v>20</v>
      </c>
      <c r="F10" s="346" t="s">
        <v>80</v>
      </c>
    </row>
    <row r="11" spans="2:6" ht="30" customHeight="1" x14ac:dyDescent="0.25">
      <c r="B11" s="345">
        <v>2017</v>
      </c>
      <c r="C11" s="341">
        <v>6</v>
      </c>
      <c r="D11" s="342">
        <v>7</v>
      </c>
      <c r="E11" s="343">
        <v>16</v>
      </c>
      <c r="F11" s="346" t="s">
        <v>74</v>
      </c>
    </row>
    <row r="12" spans="2:6" ht="30" customHeight="1" x14ac:dyDescent="0.25">
      <c r="B12" s="345">
        <v>2018</v>
      </c>
      <c r="C12" s="341">
        <v>8</v>
      </c>
      <c r="D12" s="342">
        <v>4</v>
      </c>
      <c r="E12" s="343">
        <v>26</v>
      </c>
      <c r="F12" s="346" t="s">
        <v>73</v>
      </c>
    </row>
    <row r="13" spans="2:6" ht="30" customHeight="1" x14ac:dyDescent="0.25">
      <c r="B13" s="345">
        <v>2019</v>
      </c>
      <c r="C13" s="347">
        <v>11</v>
      </c>
      <c r="D13" s="18">
        <v>2</v>
      </c>
      <c r="E13" s="348">
        <v>18</v>
      </c>
      <c r="F13" s="346" t="s">
        <v>48</v>
      </c>
    </row>
    <row r="14" spans="2:6" ht="30" customHeight="1" x14ac:dyDescent="0.25">
      <c r="B14" s="345">
        <v>2020</v>
      </c>
      <c r="C14" s="347">
        <v>10</v>
      </c>
      <c r="D14" s="18">
        <v>8</v>
      </c>
      <c r="E14" s="348">
        <v>6</v>
      </c>
      <c r="F14" s="346" t="s">
        <v>318</v>
      </c>
    </row>
    <row r="15" spans="2:6" x14ac:dyDescent="0.25">
      <c r="B15" s="8" t="s">
        <v>14</v>
      </c>
    </row>
    <row r="16" spans="2:6" x14ac:dyDescent="0.25">
      <c r="B16" s="1" t="s">
        <v>355</v>
      </c>
    </row>
  </sheetData>
  <mergeCells count="7">
    <mergeCell ref="B2:F2"/>
    <mergeCell ref="B6:F6"/>
    <mergeCell ref="B7:B8"/>
    <mergeCell ref="C7:E7"/>
    <mergeCell ref="F7:F8"/>
    <mergeCell ref="B4:F4"/>
    <mergeCell ref="B3:F3"/>
  </mergeCell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
  <dimension ref="A2:I60"/>
  <sheetViews>
    <sheetView showGridLines="0" workbookViewId="0">
      <selection activeCell="M8" sqref="M8"/>
    </sheetView>
  </sheetViews>
  <sheetFormatPr defaultRowHeight="15" x14ac:dyDescent="0.25"/>
  <cols>
    <col min="1" max="1" width="10.7109375" customWidth="1"/>
    <col min="2" max="2" width="31" customWidth="1"/>
  </cols>
  <sheetData>
    <row r="2" spans="2:9" ht="18.75" customHeight="1" x14ac:dyDescent="0.25">
      <c r="B2" s="710" t="s">
        <v>508</v>
      </c>
      <c r="C2" s="710"/>
      <c r="D2" s="710"/>
      <c r="E2" s="710"/>
      <c r="F2" s="710"/>
      <c r="G2" s="710"/>
      <c r="H2" s="710"/>
    </row>
    <row r="3" spans="2:9" ht="27.75" customHeight="1" x14ac:dyDescent="0.25">
      <c r="B3" s="710" t="s">
        <v>728</v>
      </c>
      <c r="C3" s="710"/>
      <c r="D3" s="710"/>
      <c r="E3" s="710"/>
      <c r="F3" s="710"/>
      <c r="G3" s="710"/>
      <c r="H3" s="710"/>
    </row>
    <row r="4" spans="2:9" ht="39.950000000000003" customHeight="1" x14ac:dyDescent="0.25">
      <c r="B4" s="662" t="s">
        <v>537</v>
      </c>
      <c r="C4" s="662"/>
      <c r="D4" s="662"/>
      <c r="E4" s="662"/>
      <c r="F4" s="662"/>
      <c r="G4" s="662"/>
      <c r="H4" s="662"/>
    </row>
    <row r="5" spans="2:9" ht="9.75" customHeight="1" x14ac:dyDescent="0.25">
      <c r="B5" s="29"/>
      <c r="C5" s="29"/>
      <c r="D5" s="29"/>
      <c r="E5" s="29"/>
      <c r="F5" s="29"/>
      <c r="G5" s="29"/>
    </row>
    <row r="6" spans="2:9" ht="30" customHeight="1" x14ac:dyDescent="0.25">
      <c r="B6" s="726" t="s">
        <v>357</v>
      </c>
      <c r="C6" s="727"/>
      <c r="D6" s="727"/>
      <c r="E6" s="727"/>
      <c r="F6" s="727"/>
      <c r="G6" s="727"/>
      <c r="H6" s="728"/>
    </row>
    <row r="7" spans="2:9" ht="30" customHeight="1" x14ac:dyDescent="0.25">
      <c r="B7" s="13" t="s">
        <v>37</v>
      </c>
      <c r="C7" s="13">
        <v>2015</v>
      </c>
      <c r="D7" s="13">
        <v>2016</v>
      </c>
      <c r="E7" s="13">
        <v>2017</v>
      </c>
      <c r="F7" s="13">
        <v>2018</v>
      </c>
      <c r="G7" s="13">
        <v>2019</v>
      </c>
      <c r="H7" s="13">
        <v>2020</v>
      </c>
    </row>
    <row r="8" spans="2:9" ht="30" customHeight="1" x14ac:dyDescent="0.25">
      <c r="B8" s="267" t="s">
        <v>5</v>
      </c>
      <c r="C8" s="267">
        <v>5</v>
      </c>
      <c r="D8" s="252">
        <v>10</v>
      </c>
      <c r="E8" s="363">
        <v>7</v>
      </c>
      <c r="F8" s="267">
        <v>16</v>
      </c>
      <c r="G8" s="363">
        <v>12</v>
      </c>
      <c r="H8" s="363">
        <v>3</v>
      </c>
    </row>
    <row r="9" spans="2:9" ht="30" customHeight="1" x14ac:dyDescent="0.25">
      <c r="B9" s="267" t="s">
        <v>2</v>
      </c>
      <c r="C9" s="267">
        <v>12</v>
      </c>
      <c r="D9" s="252">
        <v>19</v>
      </c>
      <c r="E9" s="363">
        <v>31</v>
      </c>
      <c r="F9" s="267">
        <v>29</v>
      </c>
      <c r="G9" s="363">
        <v>29</v>
      </c>
      <c r="H9" s="363">
        <v>28</v>
      </c>
    </row>
    <row r="10" spans="2:9" ht="30" customHeight="1" x14ac:dyDescent="0.25">
      <c r="B10" s="267" t="s">
        <v>3</v>
      </c>
      <c r="C10" s="267">
        <v>20</v>
      </c>
      <c r="D10" s="252">
        <v>9</v>
      </c>
      <c r="E10" s="363">
        <v>18</v>
      </c>
      <c r="F10" s="267">
        <v>20</v>
      </c>
      <c r="G10" s="363">
        <v>15</v>
      </c>
      <c r="H10" s="363">
        <v>13</v>
      </c>
      <c r="I10" t="s">
        <v>15</v>
      </c>
    </row>
    <row r="11" spans="2:9" ht="30" customHeight="1" thickBot="1" x14ac:dyDescent="0.3">
      <c r="B11" s="32" t="s">
        <v>1</v>
      </c>
      <c r="C11" s="32">
        <v>37</v>
      </c>
      <c r="D11" s="291">
        <v>38</v>
      </c>
      <c r="E11" s="291">
        <v>56</v>
      </c>
      <c r="F11" s="32">
        <v>65</v>
      </c>
      <c r="G11" s="291">
        <v>56</v>
      </c>
      <c r="H11" s="291">
        <v>44</v>
      </c>
    </row>
    <row r="12" spans="2:9" ht="30" customHeight="1" thickTop="1" x14ac:dyDescent="0.25">
      <c r="B12" s="300" t="s">
        <v>350</v>
      </c>
      <c r="C12" s="293" t="s">
        <v>38</v>
      </c>
      <c r="D12" s="293" t="s">
        <v>39</v>
      </c>
      <c r="E12" s="293" t="s">
        <v>40</v>
      </c>
      <c r="F12" s="293" t="s">
        <v>41</v>
      </c>
      <c r="G12" s="294">
        <v>240</v>
      </c>
      <c r="H12" s="294">
        <v>169</v>
      </c>
    </row>
    <row r="13" spans="2:9" ht="30" customHeight="1" x14ac:dyDescent="0.25">
      <c r="B13" s="18" t="s">
        <v>18</v>
      </c>
      <c r="C13" s="19">
        <f>C11/C12</f>
        <v>0.26811594202898553</v>
      </c>
      <c r="D13" s="19">
        <f t="shared" ref="D13:G13" si="0">D11/D12</f>
        <v>0.26027397260273971</v>
      </c>
      <c r="E13" s="19">
        <f t="shared" si="0"/>
        <v>0.26923076923076922</v>
      </c>
      <c r="F13" s="19">
        <f t="shared" si="0"/>
        <v>0.29545454545454547</v>
      </c>
      <c r="G13" s="19">
        <f t="shared" si="0"/>
        <v>0.23333333333333334</v>
      </c>
      <c r="H13" s="19">
        <f t="shared" ref="H13" si="1">H11/H12</f>
        <v>0.26035502958579881</v>
      </c>
    </row>
    <row r="14" spans="2:9" ht="18.75" customHeight="1" x14ac:dyDescent="0.25">
      <c r="B14" s="8" t="s">
        <v>14</v>
      </c>
      <c r="C14" s="3"/>
      <c r="D14" s="3"/>
      <c r="E14" s="3"/>
      <c r="F14" s="3"/>
      <c r="G14" s="3"/>
    </row>
    <row r="15" spans="2:9" x14ac:dyDescent="0.25">
      <c r="B15" s="30"/>
      <c r="G15" t="s">
        <v>15</v>
      </c>
    </row>
    <row r="17" spans="1:8" x14ac:dyDescent="0.25">
      <c r="A17" s="40"/>
      <c r="B17" s="40"/>
      <c r="C17" s="40"/>
      <c r="D17" s="40"/>
      <c r="E17" s="40"/>
      <c r="F17" s="40"/>
      <c r="G17" s="40"/>
      <c r="H17" s="40"/>
    </row>
    <row r="18" spans="1:8" ht="15" customHeight="1" x14ac:dyDescent="0.25">
      <c r="A18" s="40"/>
      <c r="B18" s="62"/>
      <c r="C18" s="62"/>
      <c r="D18" s="62"/>
      <c r="E18" s="62"/>
      <c r="F18" s="40"/>
      <c r="G18" s="40"/>
      <c r="H18" s="40"/>
    </row>
    <row r="19" spans="1:8" ht="15.75" x14ac:dyDescent="0.25">
      <c r="A19" s="40"/>
      <c r="B19" s="62"/>
      <c r="C19" s="62"/>
      <c r="D19" s="62"/>
      <c r="E19" s="62"/>
      <c r="F19" s="40"/>
      <c r="G19" s="40"/>
      <c r="H19" s="40"/>
    </row>
    <row r="20" spans="1:8" x14ac:dyDescent="0.25">
      <c r="A20" s="40"/>
      <c r="B20" s="40"/>
      <c r="C20" s="40"/>
      <c r="D20" s="40"/>
      <c r="E20" s="40"/>
      <c r="F20" s="40"/>
      <c r="G20" s="40"/>
      <c r="H20" s="40"/>
    </row>
    <row r="21" spans="1:8" ht="15.75" customHeight="1" x14ac:dyDescent="0.25">
      <c r="A21" s="40"/>
      <c r="B21" s="60"/>
      <c r="C21" s="60"/>
      <c r="D21" s="60"/>
      <c r="E21" s="60"/>
      <c r="F21" s="40"/>
      <c r="G21" s="40"/>
      <c r="H21" s="40"/>
    </row>
    <row r="22" spans="1:8" x14ac:dyDescent="0.25">
      <c r="A22" s="40"/>
      <c r="B22" s="63"/>
      <c r="C22" s="63"/>
      <c r="D22" s="63"/>
      <c r="E22" s="63"/>
      <c r="F22" s="40"/>
      <c r="G22" s="40"/>
      <c r="H22" s="40"/>
    </row>
    <row r="23" spans="1:8" ht="15" customHeight="1" x14ac:dyDescent="0.25">
      <c r="A23" s="40"/>
      <c r="B23" s="63"/>
      <c r="C23" s="63"/>
      <c r="D23" s="63"/>
      <c r="E23" s="63"/>
      <c r="F23" s="40"/>
      <c r="G23" s="40"/>
      <c r="H23" s="40"/>
    </row>
    <row r="24" spans="1:8" ht="17.25" customHeight="1" x14ac:dyDescent="0.25">
      <c r="A24" s="40"/>
      <c r="B24" s="64"/>
      <c r="C24" s="64"/>
      <c r="D24" s="64"/>
      <c r="E24" s="65"/>
      <c r="F24" s="40"/>
      <c r="G24" s="40"/>
      <c r="H24" s="40"/>
    </row>
    <row r="25" spans="1:8" ht="15.75" customHeight="1" x14ac:dyDescent="0.25">
      <c r="A25" s="40"/>
      <c r="B25" s="66"/>
      <c r="C25" s="67"/>
      <c r="D25" s="67"/>
      <c r="E25" s="68"/>
      <c r="F25" s="40"/>
      <c r="G25" s="40"/>
      <c r="H25" s="40"/>
    </row>
    <row r="26" spans="1:8" ht="15" customHeight="1" x14ac:dyDescent="0.25">
      <c r="A26" s="40"/>
      <c r="B26" s="66"/>
      <c r="C26" s="67"/>
      <c r="D26" s="67"/>
      <c r="E26" s="68"/>
      <c r="F26" s="40"/>
      <c r="G26" s="40"/>
      <c r="H26" s="40"/>
    </row>
    <row r="27" spans="1:8" x14ac:dyDescent="0.25">
      <c r="A27" s="40"/>
      <c r="B27" s="69"/>
      <c r="C27" s="69"/>
      <c r="D27" s="69"/>
      <c r="E27" s="69"/>
      <c r="F27" s="40"/>
      <c r="G27" s="40"/>
      <c r="H27" s="40"/>
    </row>
    <row r="28" spans="1:8" x14ac:dyDescent="0.25">
      <c r="A28" s="40"/>
      <c r="B28" s="70"/>
      <c r="C28" s="70"/>
      <c r="D28" s="70"/>
      <c r="E28" s="71"/>
      <c r="F28" s="40"/>
      <c r="G28" s="40"/>
      <c r="H28" s="40"/>
    </row>
    <row r="29" spans="1:8" ht="15" customHeight="1" x14ac:dyDescent="0.25">
      <c r="A29" s="40"/>
      <c r="B29" s="72"/>
      <c r="C29" s="72"/>
      <c r="D29" s="72"/>
      <c r="E29" s="73"/>
      <c r="F29" s="40"/>
      <c r="G29" s="40"/>
      <c r="H29" s="40"/>
    </row>
    <row r="30" spans="1:8" ht="15" customHeight="1" x14ac:dyDescent="0.25">
      <c r="A30" s="40"/>
      <c r="B30" s="72"/>
      <c r="C30" s="72"/>
      <c r="D30" s="72"/>
      <c r="E30" s="73"/>
      <c r="F30" s="40"/>
      <c r="G30" s="40"/>
      <c r="H30" s="40"/>
    </row>
    <row r="31" spans="1:8" x14ac:dyDescent="0.25">
      <c r="A31" s="40"/>
      <c r="B31" s="72"/>
      <c r="C31" s="72"/>
      <c r="D31" s="72"/>
      <c r="E31" s="73"/>
      <c r="F31" s="40"/>
      <c r="G31" s="40"/>
      <c r="H31" s="40"/>
    </row>
    <row r="32" spans="1:8" x14ac:dyDescent="0.25">
      <c r="A32" s="40"/>
      <c r="B32" s="74"/>
      <c r="C32" s="40"/>
      <c r="D32" s="40"/>
      <c r="E32" s="40"/>
      <c r="F32" s="40"/>
      <c r="G32" s="40"/>
      <c r="H32" s="40"/>
    </row>
    <row r="33" spans="1:8" x14ac:dyDescent="0.25">
      <c r="A33" s="40"/>
      <c r="B33" s="40"/>
      <c r="C33" s="40"/>
      <c r="D33" s="40"/>
      <c r="E33" s="40"/>
      <c r="F33" s="40"/>
      <c r="G33" s="40"/>
      <c r="H33" s="40"/>
    </row>
    <row r="34" spans="1:8" x14ac:dyDescent="0.25">
      <c r="A34" s="40"/>
      <c r="B34" s="40"/>
      <c r="C34" s="40"/>
      <c r="D34" s="40"/>
      <c r="E34" s="40"/>
      <c r="F34" s="40"/>
      <c r="G34" s="40"/>
      <c r="H34" s="40"/>
    </row>
    <row r="35" spans="1:8" ht="15.75" x14ac:dyDescent="0.25">
      <c r="A35" s="40"/>
      <c r="B35" s="60"/>
      <c r="C35" s="60"/>
      <c r="D35" s="60"/>
      <c r="E35" s="60"/>
      <c r="F35" s="40"/>
      <c r="G35" s="40"/>
      <c r="H35" s="40"/>
    </row>
    <row r="36" spans="1:8" x14ac:dyDescent="0.25">
      <c r="A36" s="40"/>
      <c r="B36" s="63"/>
      <c r="C36" s="63"/>
      <c r="D36" s="63"/>
      <c r="E36" s="63"/>
      <c r="F36" s="40"/>
      <c r="G36" s="40"/>
      <c r="H36" s="40"/>
    </row>
    <row r="37" spans="1:8" x14ac:dyDescent="0.25">
      <c r="A37" s="40"/>
      <c r="B37" s="63"/>
      <c r="C37" s="63"/>
      <c r="D37" s="63"/>
      <c r="E37" s="63"/>
      <c r="F37" s="40"/>
      <c r="G37" s="40"/>
      <c r="H37" s="40"/>
    </row>
    <row r="38" spans="1:8" x14ac:dyDescent="0.25">
      <c r="A38" s="40"/>
      <c r="B38" s="64"/>
      <c r="C38" s="64"/>
      <c r="D38" s="64"/>
      <c r="E38" s="65"/>
      <c r="F38" s="40"/>
      <c r="G38" s="40"/>
      <c r="H38" s="40"/>
    </row>
    <row r="39" spans="1:8" x14ac:dyDescent="0.25">
      <c r="A39" s="40"/>
      <c r="B39" s="66"/>
      <c r="C39" s="67"/>
      <c r="D39" s="67"/>
      <c r="E39" s="68"/>
      <c r="F39" s="40"/>
      <c r="G39" s="40"/>
      <c r="H39" s="40"/>
    </row>
    <row r="40" spans="1:8" x14ac:dyDescent="0.25">
      <c r="A40" s="40"/>
      <c r="B40" s="66"/>
      <c r="C40" s="67"/>
      <c r="D40" s="67"/>
      <c r="E40" s="68"/>
      <c r="F40" s="40"/>
      <c r="G40" s="40"/>
      <c r="H40" s="40"/>
    </row>
    <row r="41" spans="1:8" x14ac:dyDescent="0.25">
      <c r="A41" s="40"/>
      <c r="B41" s="66"/>
      <c r="C41" s="67"/>
      <c r="D41" s="67"/>
      <c r="E41" s="68"/>
      <c r="F41" s="40"/>
      <c r="G41" s="40"/>
      <c r="H41" s="40"/>
    </row>
    <row r="42" spans="1:8" x14ac:dyDescent="0.25">
      <c r="A42" s="40"/>
      <c r="B42" s="69"/>
      <c r="C42" s="69"/>
      <c r="D42" s="69"/>
      <c r="E42" s="69"/>
      <c r="F42" s="40"/>
      <c r="G42" s="40"/>
      <c r="H42" s="40"/>
    </row>
    <row r="43" spans="1:8" x14ac:dyDescent="0.25">
      <c r="A43" s="40"/>
      <c r="B43" s="70"/>
      <c r="C43" s="70"/>
      <c r="D43" s="70"/>
      <c r="E43" s="71"/>
      <c r="F43" s="40"/>
      <c r="G43" s="40"/>
      <c r="H43" s="40"/>
    </row>
    <row r="44" spans="1:8" x14ac:dyDescent="0.25">
      <c r="A44" s="40"/>
      <c r="B44" s="72"/>
      <c r="C44" s="72"/>
      <c r="D44" s="72"/>
      <c r="E44" s="73"/>
      <c r="F44" s="40"/>
      <c r="G44" s="40"/>
      <c r="H44" s="40"/>
    </row>
    <row r="45" spans="1:8" x14ac:dyDescent="0.25">
      <c r="A45" s="40"/>
      <c r="B45" s="72"/>
      <c r="C45" s="72"/>
      <c r="D45" s="72"/>
      <c r="E45" s="73"/>
      <c r="F45" s="40"/>
      <c r="G45" s="40"/>
      <c r="H45" s="40"/>
    </row>
    <row r="46" spans="1:8" x14ac:dyDescent="0.25">
      <c r="A46" s="40"/>
      <c r="B46" s="72"/>
      <c r="C46" s="72"/>
      <c r="D46" s="72"/>
      <c r="E46" s="73"/>
      <c r="F46" s="40"/>
      <c r="G46" s="40"/>
      <c r="H46" s="40"/>
    </row>
    <row r="47" spans="1:8" x14ac:dyDescent="0.25">
      <c r="A47" s="40"/>
      <c r="B47" s="40"/>
      <c r="C47" s="40"/>
      <c r="D47" s="40"/>
      <c r="E47" s="40"/>
      <c r="F47" s="40"/>
      <c r="G47" s="40"/>
      <c r="H47" s="40"/>
    </row>
    <row r="48" spans="1:8" ht="18.75" x14ac:dyDescent="0.25">
      <c r="A48" s="40"/>
      <c r="B48" s="59"/>
      <c r="C48" s="59"/>
      <c r="D48" s="59"/>
      <c r="E48" s="59"/>
      <c r="F48" s="40"/>
      <c r="G48" s="40"/>
      <c r="H48" s="40"/>
    </row>
    <row r="49" spans="1:8" x14ac:dyDescent="0.25">
      <c r="A49" s="40"/>
      <c r="B49" s="63"/>
      <c r="C49" s="63"/>
      <c r="D49" s="63"/>
      <c r="E49" s="63"/>
      <c r="F49" s="40"/>
      <c r="G49" s="40"/>
      <c r="H49" s="40"/>
    </row>
    <row r="50" spans="1:8" x14ac:dyDescent="0.25">
      <c r="A50" s="40"/>
      <c r="B50" s="63"/>
      <c r="C50" s="63"/>
      <c r="D50" s="63"/>
      <c r="E50" s="63"/>
      <c r="F50" s="40"/>
      <c r="G50" s="40"/>
      <c r="H50" s="40"/>
    </row>
    <row r="51" spans="1:8" x14ac:dyDescent="0.25">
      <c r="A51" s="40"/>
      <c r="B51" s="64"/>
      <c r="C51" s="64"/>
      <c r="D51" s="64"/>
      <c r="E51" s="65"/>
      <c r="F51" s="40"/>
      <c r="G51" s="40"/>
      <c r="H51" s="40"/>
    </row>
    <row r="52" spans="1:8" x14ac:dyDescent="0.25">
      <c r="A52" s="40"/>
      <c r="B52" s="66"/>
      <c r="C52" s="67"/>
      <c r="D52" s="67"/>
      <c r="E52" s="68"/>
      <c r="F52" s="40"/>
      <c r="G52" s="40"/>
      <c r="H52" s="40"/>
    </row>
    <row r="53" spans="1:8" x14ac:dyDescent="0.25">
      <c r="A53" s="40"/>
      <c r="B53" s="66"/>
      <c r="C53" s="67"/>
      <c r="D53" s="67"/>
      <c r="E53" s="68"/>
      <c r="F53" s="40"/>
      <c r="G53" s="40"/>
      <c r="H53" s="40"/>
    </row>
    <row r="54" spans="1:8" x14ac:dyDescent="0.25">
      <c r="A54" s="40"/>
      <c r="B54" s="66"/>
      <c r="C54" s="67"/>
      <c r="D54" s="67"/>
      <c r="E54" s="68"/>
      <c r="F54" s="40"/>
      <c r="G54" s="40"/>
      <c r="H54" s="40"/>
    </row>
    <row r="55" spans="1:8" x14ac:dyDescent="0.25">
      <c r="A55" s="40"/>
      <c r="B55" s="69"/>
      <c r="C55" s="69"/>
      <c r="D55" s="69"/>
      <c r="E55" s="69"/>
      <c r="F55" s="40"/>
      <c r="G55" s="40"/>
      <c r="H55" s="40"/>
    </row>
    <row r="56" spans="1:8" x14ac:dyDescent="0.25">
      <c r="A56" s="40"/>
      <c r="B56" s="70"/>
      <c r="C56" s="70"/>
      <c r="D56" s="70"/>
      <c r="E56" s="71"/>
      <c r="F56" s="40"/>
      <c r="G56" s="40"/>
      <c r="H56" s="40"/>
    </row>
    <row r="57" spans="1:8" x14ac:dyDescent="0.25">
      <c r="A57" s="40"/>
      <c r="B57" s="72"/>
      <c r="C57" s="72"/>
      <c r="D57" s="72"/>
      <c r="E57" s="73"/>
      <c r="F57" s="40"/>
      <c r="G57" s="40"/>
      <c r="H57" s="40"/>
    </row>
    <row r="58" spans="1:8" x14ac:dyDescent="0.25">
      <c r="A58" s="40"/>
      <c r="B58" s="72"/>
      <c r="C58" s="72"/>
      <c r="D58" s="72"/>
      <c r="E58" s="73"/>
      <c r="F58" s="40"/>
      <c r="G58" s="40"/>
      <c r="H58" s="40"/>
    </row>
    <row r="59" spans="1:8" x14ac:dyDescent="0.25">
      <c r="A59" s="40"/>
      <c r="B59" s="72"/>
      <c r="C59" s="72"/>
      <c r="D59" s="72"/>
      <c r="E59" s="73"/>
      <c r="F59" s="40"/>
      <c r="G59" s="40"/>
      <c r="H59" s="40"/>
    </row>
    <row r="60" spans="1:8" x14ac:dyDescent="0.25">
      <c r="A60" s="40"/>
      <c r="B60" s="40"/>
      <c r="C60" s="40"/>
      <c r="D60" s="40"/>
      <c r="E60" s="40"/>
      <c r="F60" s="40"/>
      <c r="G60" s="40"/>
      <c r="H60" s="40"/>
    </row>
  </sheetData>
  <mergeCells count="4">
    <mergeCell ref="B6:H6"/>
    <mergeCell ref="B4:H4"/>
    <mergeCell ref="B3:H3"/>
    <mergeCell ref="B2:H2"/>
  </mergeCells>
  <pageMargins left="0.7" right="0.7" top="0.75" bottom="0.75" header="0.3" footer="0.3"/>
  <ignoredErrors>
    <ignoredError sqref="C12:F12" numberStoredAsText="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
  <dimension ref="B1:J15"/>
  <sheetViews>
    <sheetView showGridLines="0" workbookViewId="0">
      <selection activeCell="B2" sqref="B2:H2"/>
    </sheetView>
  </sheetViews>
  <sheetFormatPr defaultRowHeight="15" x14ac:dyDescent="0.25"/>
  <cols>
    <col min="1" max="1" width="10.42578125" customWidth="1"/>
    <col min="2" max="2" width="23.28515625" customWidth="1"/>
    <col min="3" max="4" width="9.140625" customWidth="1"/>
  </cols>
  <sheetData>
    <row r="1" spans="2:10" x14ac:dyDescent="0.25">
      <c r="B1" s="4"/>
      <c r="C1" s="4"/>
      <c r="D1" s="4"/>
      <c r="E1" s="4"/>
    </row>
    <row r="2" spans="2:10" ht="25.5" customHeight="1" x14ac:dyDescent="0.25">
      <c r="B2" s="669" t="s">
        <v>733</v>
      </c>
      <c r="C2" s="669"/>
      <c r="D2" s="669"/>
      <c r="E2" s="669"/>
      <c r="F2" s="669"/>
      <c r="G2" s="669"/>
      <c r="H2" s="669"/>
    </row>
    <row r="3" spans="2:10" ht="25.5" customHeight="1" x14ac:dyDescent="0.25">
      <c r="B3" s="669" t="s">
        <v>720</v>
      </c>
      <c r="C3" s="669"/>
      <c r="D3" s="669"/>
      <c r="E3" s="669"/>
      <c r="F3" s="669"/>
      <c r="G3" s="669"/>
      <c r="H3" s="669"/>
    </row>
    <row r="4" spans="2:10" ht="30" customHeight="1" x14ac:dyDescent="0.25">
      <c r="B4" s="662" t="s">
        <v>489</v>
      </c>
      <c r="C4" s="662"/>
      <c r="D4" s="662"/>
      <c r="E4" s="662"/>
      <c r="F4" s="662"/>
      <c r="G4" s="662"/>
      <c r="H4" s="662"/>
      <c r="J4" s="85"/>
    </row>
    <row r="5" spans="2:10" ht="9.75" customHeight="1" x14ac:dyDescent="0.25">
      <c r="B5" s="44"/>
      <c r="C5" s="44"/>
      <c r="D5" s="44"/>
      <c r="E5" s="86"/>
      <c r="F5" s="86"/>
      <c r="G5" s="86"/>
      <c r="H5" s="85"/>
      <c r="I5" s="85"/>
      <c r="J5" s="85"/>
    </row>
    <row r="6" spans="2:10" ht="24.75" customHeight="1" x14ac:dyDescent="0.25">
      <c r="B6" s="666" t="s">
        <v>328</v>
      </c>
      <c r="C6" s="667"/>
      <c r="D6" s="667"/>
      <c r="E6" s="667"/>
      <c r="F6" s="667"/>
      <c r="G6" s="667"/>
      <c r="H6" s="668"/>
      <c r="I6" s="85"/>
      <c r="J6" s="85"/>
    </row>
    <row r="7" spans="2:10" ht="24.75" customHeight="1" x14ac:dyDescent="0.25">
      <c r="B7" s="37" t="s">
        <v>36</v>
      </c>
      <c r="C7" s="15">
        <v>2015</v>
      </c>
      <c r="D7" s="15">
        <v>2016</v>
      </c>
      <c r="E7" s="15">
        <v>2017</v>
      </c>
      <c r="F7" s="15">
        <v>2018</v>
      </c>
      <c r="G7" s="15">
        <v>2019</v>
      </c>
      <c r="H7" s="15">
        <v>2020</v>
      </c>
      <c r="I7" s="85"/>
      <c r="J7" s="85"/>
    </row>
    <row r="8" spans="2:10" ht="24.75" customHeight="1" x14ac:dyDescent="0.25">
      <c r="B8" s="222" t="s">
        <v>0</v>
      </c>
      <c r="C8" s="270">
        <v>9</v>
      </c>
      <c r="D8" s="222">
        <v>18</v>
      </c>
      <c r="E8" s="222">
        <v>22</v>
      </c>
      <c r="F8" s="222">
        <v>41</v>
      </c>
      <c r="G8" s="270">
        <v>46</v>
      </c>
      <c r="H8" s="270">
        <v>20</v>
      </c>
      <c r="I8" s="85"/>
      <c r="J8" s="85"/>
    </row>
    <row r="9" spans="2:10" ht="24.75" customHeight="1" x14ac:dyDescent="0.25">
      <c r="B9" s="222" t="s">
        <v>52</v>
      </c>
      <c r="C9" s="270">
        <v>96</v>
      </c>
      <c r="D9" s="222">
        <v>100</v>
      </c>
      <c r="E9" s="222">
        <v>149</v>
      </c>
      <c r="F9" s="222">
        <v>134</v>
      </c>
      <c r="G9" s="270">
        <v>161</v>
      </c>
      <c r="H9" s="270">
        <v>114</v>
      </c>
      <c r="I9" s="85"/>
      <c r="J9" s="85"/>
    </row>
    <row r="10" spans="2:10" ht="24.75" customHeight="1" x14ac:dyDescent="0.25">
      <c r="B10" s="222" t="s">
        <v>53</v>
      </c>
      <c r="C10" s="270">
        <v>33</v>
      </c>
      <c r="D10" s="222">
        <v>28</v>
      </c>
      <c r="E10" s="222">
        <v>37</v>
      </c>
      <c r="F10" s="222">
        <v>45</v>
      </c>
      <c r="G10" s="270">
        <v>33</v>
      </c>
      <c r="H10" s="270">
        <v>35</v>
      </c>
      <c r="I10" s="85"/>
      <c r="J10" s="85"/>
    </row>
    <row r="11" spans="2:10" ht="24.75" customHeight="1" x14ac:dyDescent="0.25">
      <c r="B11" s="264" t="s">
        <v>1</v>
      </c>
      <c r="C11" s="268">
        <v>138</v>
      </c>
      <c r="D11" s="269">
        <v>146</v>
      </c>
      <c r="E11" s="269">
        <v>208</v>
      </c>
      <c r="F11" s="269">
        <v>220</v>
      </c>
      <c r="G11" s="268">
        <v>240</v>
      </c>
      <c r="H11" s="268">
        <v>169</v>
      </c>
      <c r="I11" s="85"/>
      <c r="J11" s="85"/>
    </row>
    <row r="12" spans="2:10" x14ac:dyDescent="0.25">
      <c r="B12" s="88" t="s">
        <v>51</v>
      </c>
      <c r="C12" s="88"/>
      <c r="D12" s="88"/>
      <c r="E12" s="87"/>
      <c r="F12" s="87"/>
      <c r="G12" s="87"/>
      <c r="H12" s="85"/>
      <c r="I12" s="85"/>
      <c r="J12" s="85"/>
    </row>
    <row r="13" spans="2:10" x14ac:dyDescent="0.25">
      <c r="B13" s="87"/>
      <c r="C13" s="87"/>
      <c r="D13" s="87"/>
      <c r="E13" s="87"/>
      <c r="F13" s="87"/>
      <c r="G13" s="87"/>
      <c r="H13" s="85"/>
      <c r="I13" s="85"/>
      <c r="J13" s="85"/>
    </row>
    <row r="15" spans="2:10" x14ac:dyDescent="0.25">
      <c r="G15" t="s">
        <v>15</v>
      </c>
    </row>
  </sheetData>
  <mergeCells count="4">
    <mergeCell ref="B6:H6"/>
    <mergeCell ref="B4:H4"/>
    <mergeCell ref="B2:H2"/>
    <mergeCell ref="B3:H3"/>
  </mergeCell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4"/>
  <sheetViews>
    <sheetView showGridLines="0" workbookViewId="0">
      <selection activeCell="M4" sqref="M4"/>
    </sheetView>
  </sheetViews>
  <sheetFormatPr defaultRowHeight="15" x14ac:dyDescent="0.25"/>
  <cols>
    <col min="1" max="1" width="10.7109375" customWidth="1"/>
    <col min="2" max="2" width="32.28515625" customWidth="1"/>
  </cols>
  <sheetData>
    <row r="2" spans="2:11" ht="25.5" customHeight="1" x14ac:dyDescent="0.25">
      <c r="B2" s="750" t="s">
        <v>521</v>
      </c>
      <c r="C2" s="750"/>
      <c r="D2" s="750"/>
      <c r="E2" s="750"/>
      <c r="F2" s="750"/>
      <c r="G2" s="750"/>
      <c r="H2" s="750"/>
    </row>
    <row r="3" spans="2:11" ht="20.25" customHeight="1" x14ac:dyDescent="0.25">
      <c r="B3" s="750" t="s">
        <v>728</v>
      </c>
      <c r="C3" s="750"/>
      <c r="D3" s="750"/>
      <c r="E3" s="750"/>
      <c r="F3" s="750"/>
      <c r="G3" s="750"/>
      <c r="H3" s="750"/>
    </row>
    <row r="4" spans="2:11" ht="39.950000000000003" customHeight="1" x14ac:dyDescent="0.25">
      <c r="B4" s="662" t="s">
        <v>538</v>
      </c>
      <c r="C4" s="662"/>
      <c r="D4" s="662"/>
      <c r="E4" s="662"/>
      <c r="F4" s="662"/>
      <c r="G4" s="662"/>
      <c r="H4" s="662"/>
    </row>
    <row r="5" spans="2:11" ht="11.25" customHeight="1" x14ac:dyDescent="0.25"/>
    <row r="6" spans="2:11" ht="30" customHeight="1" x14ac:dyDescent="0.25">
      <c r="B6" s="726" t="s">
        <v>358</v>
      </c>
      <c r="C6" s="727"/>
      <c r="D6" s="727"/>
      <c r="E6" s="727"/>
      <c r="F6" s="727"/>
      <c r="G6" s="727"/>
      <c r="H6" s="728"/>
    </row>
    <row r="7" spans="2:11" ht="30" customHeight="1" x14ac:dyDescent="0.25">
      <c r="B7" s="13" t="s">
        <v>36</v>
      </c>
      <c r="C7" s="13">
        <v>2015</v>
      </c>
      <c r="D7" s="13">
        <v>2016</v>
      </c>
      <c r="E7" s="13">
        <v>2017</v>
      </c>
      <c r="F7" s="13">
        <v>2018</v>
      </c>
      <c r="G7" s="13">
        <v>2019</v>
      </c>
      <c r="H7" s="13">
        <v>2020</v>
      </c>
    </row>
    <row r="8" spans="2:11" ht="30" customHeight="1" x14ac:dyDescent="0.25">
      <c r="B8" s="386" t="s">
        <v>0</v>
      </c>
      <c r="C8" s="300">
        <v>8</v>
      </c>
      <c r="D8" s="300">
        <v>10</v>
      </c>
      <c r="E8" s="387">
        <v>7</v>
      </c>
      <c r="F8" s="387">
        <v>16</v>
      </c>
      <c r="G8" s="387">
        <v>12</v>
      </c>
      <c r="H8" s="387">
        <v>12</v>
      </c>
    </row>
    <row r="9" spans="2:11" ht="30" customHeight="1" x14ac:dyDescent="0.25">
      <c r="B9" s="222" t="s">
        <v>52</v>
      </c>
      <c r="C9" s="18">
        <v>8</v>
      </c>
      <c r="D9" s="18">
        <v>19</v>
      </c>
      <c r="E9" s="267">
        <v>31</v>
      </c>
      <c r="F9" s="267">
        <v>29</v>
      </c>
      <c r="G9" s="267">
        <v>29</v>
      </c>
      <c r="H9" s="267">
        <v>5</v>
      </c>
    </row>
    <row r="10" spans="2:11" ht="30" customHeight="1" x14ac:dyDescent="0.25">
      <c r="B10" s="222" t="s">
        <v>53</v>
      </c>
      <c r="C10" s="18">
        <v>21</v>
      </c>
      <c r="D10" s="18">
        <v>9</v>
      </c>
      <c r="E10" s="267">
        <v>18</v>
      </c>
      <c r="F10" s="267">
        <v>20</v>
      </c>
      <c r="G10" s="267">
        <v>15</v>
      </c>
      <c r="H10" s="267">
        <v>27</v>
      </c>
    </row>
    <row r="11" spans="2:11" ht="30" customHeight="1" thickBot="1" x14ac:dyDescent="0.3">
      <c r="B11" s="32" t="s">
        <v>1</v>
      </c>
      <c r="C11" s="32">
        <v>37</v>
      </c>
      <c r="D11" s="32">
        <v>38</v>
      </c>
      <c r="E11" s="32">
        <v>56</v>
      </c>
      <c r="F11" s="32">
        <v>65</v>
      </c>
      <c r="G11" s="32">
        <v>56</v>
      </c>
      <c r="H11" s="32">
        <v>44</v>
      </c>
    </row>
    <row r="12" spans="2:11" ht="30" customHeight="1" thickTop="1" x14ac:dyDescent="0.25">
      <c r="B12" s="300" t="s">
        <v>350</v>
      </c>
      <c r="C12" s="293" t="s">
        <v>38</v>
      </c>
      <c r="D12" s="293" t="s">
        <v>39</v>
      </c>
      <c r="E12" s="293" t="s">
        <v>40</v>
      </c>
      <c r="F12" s="293" t="s">
        <v>41</v>
      </c>
      <c r="G12" s="294">
        <v>240</v>
      </c>
      <c r="H12" s="294">
        <v>169</v>
      </c>
      <c r="K12" s="50"/>
    </row>
    <row r="13" spans="2:11" ht="30" customHeight="1" x14ac:dyDescent="0.25">
      <c r="B13" s="18" t="s">
        <v>18</v>
      </c>
      <c r="C13" s="19">
        <f t="shared" ref="C13:G13" si="0">C11/C12</f>
        <v>0.26811594202898553</v>
      </c>
      <c r="D13" s="19">
        <f t="shared" si="0"/>
        <v>0.26027397260273971</v>
      </c>
      <c r="E13" s="19">
        <f t="shared" si="0"/>
        <v>0.26923076923076922</v>
      </c>
      <c r="F13" s="19">
        <f t="shared" si="0"/>
        <v>0.29545454545454547</v>
      </c>
      <c r="G13" s="19">
        <f t="shared" si="0"/>
        <v>0.23333333333333334</v>
      </c>
      <c r="H13" s="19">
        <f t="shared" ref="H13" si="1">H11/H12</f>
        <v>0.26035502958579881</v>
      </c>
    </row>
    <row r="14" spans="2:11" ht="21.75" customHeight="1" x14ac:dyDescent="0.25">
      <c r="B14" s="8" t="s">
        <v>14</v>
      </c>
      <c r="C14" s="3"/>
      <c r="D14" s="3"/>
      <c r="E14" s="3"/>
      <c r="F14" s="3"/>
      <c r="G14" s="3"/>
    </row>
  </sheetData>
  <mergeCells count="4">
    <mergeCell ref="B6:H6"/>
    <mergeCell ref="B4:H4"/>
    <mergeCell ref="B2:H2"/>
    <mergeCell ref="B3:H3"/>
  </mergeCells>
  <pageMargins left="0.7" right="0.7" top="0.75" bottom="0.75" header="0.3" footer="0.3"/>
  <ignoredErrors>
    <ignoredError sqref="C12:F12" numberStoredAsText="1"/>
  </ignoredErrors>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6"/>
  <sheetViews>
    <sheetView showGridLines="0" workbookViewId="0">
      <selection activeCell="H7" sqref="H7"/>
    </sheetView>
  </sheetViews>
  <sheetFormatPr defaultRowHeight="15" x14ac:dyDescent="0.25"/>
  <cols>
    <col min="1" max="1" width="10.5703125" customWidth="1"/>
    <col min="2" max="2" width="11.7109375" customWidth="1"/>
    <col min="3" max="3" width="15.7109375" customWidth="1"/>
    <col min="4" max="4" width="15.85546875" customWidth="1"/>
    <col min="5" max="5" width="16.28515625" customWidth="1"/>
    <col min="6" max="6" width="15.140625" customWidth="1"/>
  </cols>
  <sheetData>
    <row r="2" spans="2:6" ht="21.75" customHeight="1" x14ac:dyDescent="0.25">
      <c r="B2" s="750" t="s">
        <v>521</v>
      </c>
      <c r="C2" s="750"/>
      <c r="D2" s="750"/>
      <c r="E2" s="750"/>
      <c r="F2" s="750"/>
    </row>
    <row r="3" spans="2:6" ht="18.75" customHeight="1" x14ac:dyDescent="0.25">
      <c r="B3" s="750" t="s">
        <v>728</v>
      </c>
      <c r="C3" s="750"/>
      <c r="D3" s="750"/>
      <c r="E3" s="750"/>
      <c r="F3" s="750"/>
    </row>
    <row r="4" spans="2:6" ht="23.25" customHeight="1" x14ac:dyDescent="0.25">
      <c r="B4" s="729" t="s">
        <v>539</v>
      </c>
      <c r="C4" s="729"/>
      <c r="D4" s="729"/>
      <c r="E4" s="729"/>
      <c r="F4" s="729"/>
    </row>
    <row r="5" spans="2:6" ht="9" customHeight="1" x14ac:dyDescent="0.25"/>
    <row r="6" spans="2:6" ht="30" customHeight="1" x14ac:dyDescent="0.25">
      <c r="B6" s="726" t="s">
        <v>358</v>
      </c>
      <c r="C6" s="727"/>
      <c r="D6" s="727"/>
      <c r="E6" s="727"/>
      <c r="F6" s="728"/>
    </row>
    <row r="7" spans="2:6" ht="30" customHeight="1" x14ac:dyDescent="0.25">
      <c r="B7" s="730" t="s">
        <v>7</v>
      </c>
      <c r="C7" s="732" t="s">
        <v>67</v>
      </c>
      <c r="D7" s="733"/>
      <c r="E7" s="734"/>
      <c r="F7" s="735" t="s">
        <v>66</v>
      </c>
    </row>
    <row r="8" spans="2:6" ht="33" customHeight="1" thickBot="1" x14ac:dyDescent="0.3">
      <c r="B8" s="731"/>
      <c r="C8" s="337" t="s">
        <v>58</v>
      </c>
      <c r="D8" s="338" t="s">
        <v>59</v>
      </c>
      <c r="E8" s="339" t="s">
        <v>60</v>
      </c>
      <c r="F8" s="736"/>
    </row>
    <row r="9" spans="2:6" ht="30" customHeight="1" thickTop="1" x14ac:dyDescent="0.25">
      <c r="B9" s="340">
        <v>2015</v>
      </c>
      <c r="C9" s="353" t="s">
        <v>20</v>
      </c>
      <c r="D9" s="354" t="s">
        <v>20</v>
      </c>
      <c r="E9" s="355" t="s">
        <v>20</v>
      </c>
      <c r="F9" s="344" t="s">
        <v>77</v>
      </c>
    </row>
    <row r="10" spans="2:6" ht="30" customHeight="1" x14ac:dyDescent="0.25">
      <c r="B10" s="345">
        <v>2016</v>
      </c>
      <c r="C10" s="341" t="s">
        <v>20</v>
      </c>
      <c r="D10" s="342" t="s">
        <v>20</v>
      </c>
      <c r="E10" s="343" t="s">
        <v>20</v>
      </c>
      <c r="F10" s="346" t="s">
        <v>78</v>
      </c>
    </row>
    <row r="11" spans="2:6" ht="30" customHeight="1" x14ac:dyDescent="0.25">
      <c r="B11" s="345">
        <v>2017</v>
      </c>
      <c r="C11" s="341">
        <v>20</v>
      </c>
      <c r="D11" s="342">
        <v>18</v>
      </c>
      <c r="E11" s="343">
        <v>18</v>
      </c>
      <c r="F11" s="346" t="s">
        <v>75</v>
      </c>
    </row>
    <row r="12" spans="2:6" ht="30" customHeight="1" x14ac:dyDescent="0.25">
      <c r="B12" s="345">
        <v>2018</v>
      </c>
      <c r="C12" s="341">
        <v>24</v>
      </c>
      <c r="D12" s="342">
        <v>10</v>
      </c>
      <c r="E12" s="343">
        <v>31</v>
      </c>
      <c r="F12" s="346" t="s">
        <v>76</v>
      </c>
    </row>
    <row r="13" spans="2:6" ht="30" customHeight="1" x14ac:dyDescent="0.25">
      <c r="B13" s="345">
        <v>2019</v>
      </c>
      <c r="C13" s="347">
        <v>3</v>
      </c>
      <c r="D13" s="18">
        <v>22</v>
      </c>
      <c r="E13" s="348">
        <v>31</v>
      </c>
      <c r="F13" s="346" t="s">
        <v>45</v>
      </c>
    </row>
    <row r="14" spans="2:6" ht="30" customHeight="1" x14ac:dyDescent="0.25">
      <c r="B14" s="345">
        <v>2020</v>
      </c>
      <c r="C14" s="347">
        <v>21</v>
      </c>
      <c r="D14" s="18">
        <v>11</v>
      </c>
      <c r="E14" s="348">
        <v>12</v>
      </c>
      <c r="F14" s="346" t="s">
        <v>319</v>
      </c>
    </row>
    <row r="15" spans="2:6" x14ac:dyDescent="0.25">
      <c r="B15" s="1" t="s">
        <v>14</v>
      </c>
    </row>
    <row r="16" spans="2:6" x14ac:dyDescent="0.25">
      <c r="B16" s="1" t="s">
        <v>355</v>
      </c>
    </row>
  </sheetData>
  <mergeCells count="7">
    <mergeCell ref="B2:F2"/>
    <mergeCell ref="B4:F4"/>
    <mergeCell ref="B6:F6"/>
    <mergeCell ref="B7:B8"/>
    <mergeCell ref="C7:E7"/>
    <mergeCell ref="F7:F8"/>
    <mergeCell ref="B3:F3"/>
  </mergeCell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18"/>
  <sheetViews>
    <sheetView showGridLines="0" workbookViewId="0">
      <selection activeCell="K6" sqref="K6"/>
    </sheetView>
  </sheetViews>
  <sheetFormatPr defaultRowHeight="15" x14ac:dyDescent="0.25"/>
  <cols>
    <col min="1" max="1" width="8.85546875" customWidth="1"/>
    <col min="2" max="2" width="4.7109375" customWidth="1"/>
    <col min="3" max="3" width="55" customWidth="1"/>
  </cols>
  <sheetData>
    <row r="2" spans="2:18" ht="21.75" customHeight="1" x14ac:dyDescent="0.25">
      <c r="B2" s="750" t="s">
        <v>508</v>
      </c>
      <c r="C2" s="750"/>
      <c r="D2" s="750"/>
      <c r="E2" s="750"/>
      <c r="F2" s="750"/>
      <c r="G2" s="750"/>
      <c r="H2" s="750"/>
      <c r="I2" s="750"/>
    </row>
    <row r="3" spans="2:18" ht="26.25" customHeight="1" x14ac:dyDescent="0.25">
      <c r="B3" s="750" t="s">
        <v>728</v>
      </c>
      <c r="C3" s="750"/>
      <c r="D3" s="750"/>
      <c r="E3" s="750"/>
      <c r="F3" s="750"/>
      <c r="G3" s="750"/>
      <c r="H3" s="750"/>
      <c r="I3" s="750"/>
    </row>
    <row r="4" spans="2:18" ht="24" customHeight="1" x14ac:dyDescent="0.25">
      <c r="B4" s="729" t="s">
        <v>540</v>
      </c>
      <c r="C4" s="729"/>
      <c r="D4" s="729"/>
      <c r="E4" s="729"/>
      <c r="F4" s="729"/>
      <c r="G4" s="729"/>
      <c r="H4" s="729"/>
      <c r="I4" s="729"/>
      <c r="L4" s="768"/>
      <c r="M4" s="768"/>
      <c r="N4" s="768"/>
      <c r="O4" s="768"/>
      <c r="P4" s="768"/>
      <c r="Q4" s="768"/>
      <c r="R4" s="768"/>
    </row>
    <row r="5" spans="2:18" ht="9" customHeight="1" x14ac:dyDescent="0.25">
      <c r="B5" s="50"/>
      <c r="C5" s="50"/>
      <c r="D5" s="50"/>
      <c r="E5" s="50"/>
      <c r="F5" s="50"/>
      <c r="G5" s="50"/>
      <c r="H5" s="50"/>
    </row>
    <row r="6" spans="2:18" ht="30" customHeight="1" x14ac:dyDescent="0.25">
      <c r="B6" s="666" t="s">
        <v>358</v>
      </c>
      <c r="C6" s="667"/>
      <c r="D6" s="667"/>
      <c r="E6" s="667"/>
      <c r="F6" s="667"/>
      <c r="G6" s="667"/>
      <c r="H6" s="667"/>
      <c r="I6" s="668"/>
    </row>
    <row r="7" spans="2:18" ht="30" customHeight="1" x14ac:dyDescent="0.25">
      <c r="B7" s="769" t="s">
        <v>141</v>
      </c>
      <c r="C7" s="770"/>
      <c r="D7" s="388">
        <v>2015</v>
      </c>
      <c r="E7" s="37">
        <v>2016</v>
      </c>
      <c r="F7" s="37">
        <v>2017</v>
      </c>
      <c r="G7" s="37">
        <v>2018</v>
      </c>
      <c r="H7" s="37">
        <v>2019</v>
      </c>
      <c r="I7" s="37">
        <v>2020</v>
      </c>
    </row>
    <row r="8" spans="2:18" ht="30" customHeight="1" x14ac:dyDescent="0.25">
      <c r="B8" s="771" t="s">
        <v>85</v>
      </c>
      <c r="C8" s="389" t="s">
        <v>89</v>
      </c>
      <c r="D8" s="217" t="s">
        <v>20</v>
      </c>
      <c r="E8" s="217" t="s">
        <v>20</v>
      </c>
      <c r="F8" s="386">
        <v>37</v>
      </c>
      <c r="G8" s="386">
        <v>44</v>
      </c>
      <c r="H8" s="390">
        <v>34</v>
      </c>
      <c r="I8" s="390">
        <v>26</v>
      </c>
    </row>
    <row r="9" spans="2:18" ht="30" customHeight="1" x14ac:dyDescent="0.25">
      <c r="B9" s="772"/>
      <c r="C9" s="391" t="s">
        <v>90</v>
      </c>
      <c r="D9" s="218" t="s">
        <v>20</v>
      </c>
      <c r="E9" s="218" t="s">
        <v>20</v>
      </c>
      <c r="F9" s="222">
        <v>25</v>
      </c>
      <c r="G9" s="222">
        <v>29</v>
      </c>
      <c r="H9" s="256">
        <v>33</v>
      </c>
      <c r="I9" s="256">
        <v>12</v>
      </c>
    </row>
    <row r="10" spans="2:18" ht="30" customHeight="1" x14ac:dyDescent="0.25">
      <c r="B10" s="772"/>
      <c r="C10" s="391" t="s">
        <v>91</v>
      </c>
      <c r="D10" s="218" t="s">
        <v>20</v>
      </c>
      <c r="E10" s="218" t="s">
        <v>20</v>
      </c>
      <c r="F10" s="222">
        <v>18</v>
      </c>
      <c r="G10" s="222">
        <v>31</v>
      </c>
      <c r="H10" s="256">
        <v>26</v>
      </c>
      <c r="I10" s="256">
        <v>13</v>
      </c>
    </row>
    <row r="11" spans="2:18" ht="30" customHeight="1" x14ac:dyDescent="0.25">
      <c r="B11" s="773" t="s">
        <v>397</v>
      </c>
      <c r="C11" s="774"/>
      <c r="D11" s="392" t="s">
        <v>20</v>
      </c>
      <c r="E11" s="392" t="s">
        <v>20</v>
      </c>
      <c r="F11" s="269">
        <v>26</v>
      </c>
      <c r="G11" s="269">
        <v>31</v>
      </c>
      <c r="H11" s="393">
        <v>14</v>
      </c>
      <c r="I11" s="393">
        <v>26</v>
      </c>
    </row>
    <row r="12" spans="2:18" ht="30" customHeight="1" x14ac:dyDescent="0.25">
      <c r="B12" s="775" t="s">
        <v>148</v>
      </c>
      <c r="C12" s="776"/>
      <c r="D12" s="394" t="s">
        <v>20</v>
      </c>
      <c r="E12" s="395" t="s">
        <v>20</v>
      </c>
      <c r="F12" s="394">
        <v>13</v>
      </c>
      <c r="G12" s="394">
        <v>11</v>
      </c>
      <c r="H12" s="541">
        <v>2</v>
      </c>
      <c r="I12" s="541">
        <v>14</v>
      </c>
    </row>
    <row r="13" spans="2:18" ht="30" customHeight="1" x14ac:dyDescent="0.25">
      <c r="B13" s="777" t="s">
        <v>92</v>
      </c>
      <c r="C13" s="778"/>
      <c r="D13" s="396" t="s">
        <v>20</v>
      </c>
      <c r="E13" s="397" t="s">
        <v>20</v>
      </c>
      <c r="F13" s="396">
        <v>3</v>
      </c>
      <c r="G13" s="396">
        <v>6</v>
      </c>
      <c r="H13" s="542">
        <v>2</v>
      </c>
      <c r="I13" s="542">
        <v>6</v>
      </c>
    </row>
    <row r="14" spans="2:18" ht="30" customHeight="1" thickBot="1" x14ac:dyDescent="0.3">
      <c r="B14" s="779" t="s">
        <v>140</v>
      </c>
      <c r="C14" s="780"/>
      <c r="D14" s="398" t="s">
        <v>20</v>
      </c>
      <c r="E14" s="398" t="s">
        <v>20</v>
      </c>
      <c r="F14" s="400">
        <v>10</v>
      </c>
      <c r="G14" s="400">
        <v>14</v>
      </c>
      <c r="H14" s="543">
        <v>10</v>
      </c>
      <c r="I14" s="543">
        <v>6</v>
      </c>
    </row>
    <row r="15" spans="2:18" ht="30" customHeight="1" thickTop="1" x14ac:dyDescent="0.25">
      <c r="B15" s="717" t="s">
        <v>398</v>
      </c>
      <c r="C15" s="717"/>
      <c r="D15" s="399">
        <v>37</v>
      </c>
      <c r="E15" s="399">
        <v>38</v>
      </c>
      <c r="F15" s="408">
        <v>56</v>
      </c>
      <c r="G15" s="408">
        <v>65</v>
      </c>
      <c r="H15" s="408">
        <v>56</v>
      </c>
      <c r="I15" s="408">
        <v>44</v>
      </c>
    </row>
    <row r="16" spans="2:18" ht="30" customHeight="1" x14ac:dyDescent="0.25">
      <c r="B16" s="693" t="s">
        <v>350</v>
      </c>
      <c r="C16" s="693"/>
      <c r="D16" s="544">
        <v>138</v>
      </c>
      <c r="E16" s="14">
        <v>146</v>
      </c>
      <c r="F16" s="14">
        <v>208</v>
      </c>
      <c r="G16" s="14">
        <v>220</v>
      </c>
      <c r="H16" s="14">
        <v>240</v>
      </c>
      <c r="I16" s="14">
        <v>169</v>
      </c>
    </row>
    <row r="17" spans="2:2" x14ac:dyDescent="0.25">
      <c r="B17" s="8" t="s">
        <v>14</v>
      </c>
    </row>
    <row r="18" spans="2:2" x14ac:dyDescent="0.25">
      <c r="B18" s="1" t="s">
        <v>359</v>
      </c>
    </row>
  </sheetData>
  <mergeCells count="13">
    <mergeCell ref="B2:I2"/>
    <mergeCell ref="B16:C16"/>
    <mergeCell ref="L4:R4"/>
    <mergeCell ref="B7:C7"/>
    <mergeCell ref="B8:B10"/>
    <mergeCell ref="B15:C15"/>
    <mergeCell ref="B11:C11"/>
    <mergeCell ref="B12:C12"/>
    <mergeCell ref="B13:C13"/>
    <mergeCell ref="B14:C14"/>
    <mergeCell ref="B6:I6"/>
    <mergeCell ref="B4:I4"/>
    <mergeCell ref="B3:I3"/>
  </mergeCell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3"/>
  <sheetViews>
    <sheetView showGridLines="0" workbookViewId="0">
      <selection activeCell="K6" sqref="K6"/>
    </sheetView>
  </sheetViews>
  <sheetFormatPr defaultColWidth="9.140625" defaultRowHeight="14.25" x14ac:dyDescent="0.2"/>
  <cols>
    <col min="1" max="1" width="10.5703125" style="24" customWidth="1"/>
    <col min="2" max="2" width="32.42578125" style="11" customWidth="1"/>
    <col min="3" max="7" width="9.140625" style="24"/>
    <col min="8" max="8" width="9.140625" style="24" customWidth="1"/>
    <col min="9" max="16384" width="9.140625" style="24"/>
  </cols>
  <sheetData>
    <row r="1" spans="2:8" x14ac:dyDescent="0.2">
      <c r="B1" s="24"/>
    </row>
    <row r="2" spans="2:8" ht="23.25" customHeight="1" x14ac:dyDescent="0.2">
      <c r="B2" s="669" t="s">
        <v>541</v>
      </c>
      <c r="C2" s="669"/>
      <c r="D2" s="669"/>
      <c r="E2" s="669"/>
      <c r="F2" s="669"/>
      <c r="G2" s="669"/>
      <c r="H2" s="669"/>
    </row>
    <row r="3" spans="2:8" ht="28.5" customHeight="1" x14ac:dyDescent="0.2">
      <c r="B3" s="669" t="s">
        <v>729</v>
      </c>
      <c r="C3" s="669"/>
      <c r="D3" s="669"/>
      <c r="E3" s="669"/>
      <c r="F3" s="669"/>
      <c r="G3" s="669"/>
      <c r="H3" s="669"/>
    </row>
    <row r="4" spans="2:8" ht="39.950000000000003" customHeight="1" x14ac:dyDescent="0.2">
      <c r="B4" s="749" t="s">
        <v>542</v>
      </c>
      <c r="C4" s="749"/>
      <c r="D4" s="749"/>
      <c r="E4" s="749"/>
      <c r="F4" s="749"/>
      <c r="G4" s="749"/>
      <c r="H4" s="749"/>
    </row>
    <row r="5" spans="2:8" ht="7.5" customHeight="1" x14ac:dyDescent="0.25">
      <c r="B5" s="12"/>
      <c r="C5" s="75"/>
      <c r="D5" s="75"/>
      <c r="E5" s="75"/>
      <c r="F5" s="75"/>
      <c r="G5" s="75"/>
      <c r="H5" s="75"/>
    </row>
    <row r="6" spans="2:8" ht="30" customHeight="1" x14ac:dyDescent="0.2">
      <c r="B6" s="666" t="s">
        <v>111</v>
      </c>
      <c r="C6" s="667"/>
      <c r="D6" s="667"/>
      <c r="E6" s="667"/>
      <c r="F6" s="667"/>
      <c r="G6" s="667"/>
      <c r="H6" s="668"/>
    </row>
    <row r="7" spans="2:8" ht="30" customHeight="1" x14ac:dyDescent="0.2">
      <c r="B7" s="290" t="s">
        <v>37</v>
      </c>
      <c r="C7" s="290">
        <v>2015</v>
      </c>
      <c r="D7" s="290">
        <v>2016</v>
      </c>
      <c r="E7" s="290">
        <v>2017</v>
      </c>
      <c r="F7" s="290">
        <v>2018</v>
      </c>
      <c r="G7" s="290">
        <v>2019</v>
      </c>
      <c r="H7" s="290">
        <v>2020</v>
      </c>
    </row>
    <row r="8" spans="2:8" ht="30" customHeight="1" x14ac:dyDescent="0.2">
      <c r="B8" s="267" t="s">
        <v>5</v>
      </c>
      <c r="C8" s="18">
        <v>2</v>
      </c>
      <c r="D8" s="18">
        <v>12</v>
      </c>
      <c r="E8" s="18">
        <v>7</v>
      </c>
      <c r="F8" s="18">
        <v>17</v>
      </c>
      <c r="G8" s="18">
        <v>10</v>
      </c>
      <c r="H8" s="18">
        <v>5</v>
      </c>
    </row>
    <row r="9" spans="2:8" ht="30" customHeight="1" x14ac:dyDescent="0.2">
      <c r="B9" s="267" t="s">
        <v>2</v>
      </c>
      <c r="C9" s="18">
        <v>14</v>
      </c>
      <c r="D9" s="18">
        <v>24</v>
      </c>
      <c r="E9" s="18">
        <v>34</v>
      </c>
      <c r="F9" s="18">
        <v>34</v>
      </c>
      <c r="G9" s="18">
        <v>39</v>
      </c>
      <c r="H9" s="18">
        <v>47</v>
      </c>
    </row>
    <row r="10" spans="2:8" ht="30" customHeight="1" x14ac:dyDescent="0.2">
      <c r="B10" s="267" t="s">
        <v>3</v>
      </c>
      <c r="C10" s="18">
        <v>20</v>
      </c>
      <c r="D10" s="18">
        <v>14</v>
      </c>
      <c r="E10" s="18">
        <v>24</v>
      </c>
      <c r="F10" s="18">
        <v>26</v>
      </c>
      <c r="G10" s="18">
        <v>28</v>
      </c>
      <c r="H10" s="18">
        <v>17</v>
      </c>
    </row>
    <row r="11" spans="2:8" ht="30" customHeight="1" thickBot="1" x14ac:dyDescent="0.25">
      <c r="B11" s="32" t="s">
        <v>1</v>
      </c>
      <c r="C11" s="32">
        <f t="shared" ref="C11:F11" si="0">SUM(C8:C10)</f>
        <v>36</v>
      </c>
      <c r="D11" s="32">
        <f t="shared" si="0"/>
        <v>50</v>
      </c>
      <c r="E11" s="32">
        <f t="shared" si="0"/>
        <v>65</v>
      </c>
      <c r="F11" s="32">
        <f t="shared" si="0"/>
        <v>77</v>
      </c>
      <c r="G11" s="292">
        <f>SUM(G8:G10)</f>
        <v>77</v>
      </c>
      <c r="H11" s="292">
        <f>SUM(H8:H10)</f>
        <v>69</v>
      </c>
    </row>
    <row r="12" spans="2:8" ht="30" customHeight="1" thickTop="1" x14ac:dyDescent="0.2">
      <c r="B12" s="300" t="s">
        <v>350</v>
      </c>
      <c r="C12" s="293" t="s">
        <v>38</v>
      </c>
      <c r="D12" s="293" t="s">
        <v>39</v>
      </c>
      <c r="E12" s="293" t="s">
        <v>40</v>
      </c>
      <c r="F12" s="293" t="s">
        <v>41</v>
      </c>
      <c r="G12" s="294">
        <v>240</v>
      </c>
      <c r="H12" s="294">
        <v>169</v>
      </c>
    </row>
    <row r="13" spans="2:8" ht="30" customHeight="1" x14ac:dyDescent="0.2">
      <c r="B13" s="18" t="s">
        <v>18</v>
      </c>
      <c r="C13" s="19">
        <f t="shared" ref="C13:G13" si="1">C11/C12</f>
        <v>0.2608695652173913</v>
      </c>
      <c r="D13" s="19">
        <f t="shared" si="1"/>
        <v>0.34246575342465752</v>
      </c>
      <c r="E13" s="19">
        <f t="shared" si="1"/>
        <v>0.3125</v>
      </c>
      <c r="F13" s="19">
        <f t="shared" si="1"/>
        <v>0.35</v>
      </c>
      <c r="G13" s="19">
        <f t="shared" si="1"/>
        <v>0.32083333333333336</v>
      </c>
      <c r="H13" s="19">
        <f t="shared" ref="H13" si="2">H11/H12</f>
        <v>0.40828402366863903</v>
      </c>
    </row>
    <row r="14" spans="2:8" ht="15" x14ac:dyDescent="0.25">
      <c r="B14" s="1" t="s">
        <v>14</v>
      </c>
      <c r="C14" s="76"/>
      <c r="D14" s="76"/>
      <c r="E14" s="76"/>
      <c r="F14" s="76"/>
      <c r="G14" s="76"/>
      <c r="H14" s="75"/>
    </row>
    <row r="15" spans="2:8" ht="15" x14ac:dyDescent="0.25">
      <c r="B15" s="75"/>
      <c r="C15" s="75"/>
      <c r="D15" s="75"/>
      <c r="E15" s="75"/>
      <c r="F15" s="75"/>
      <c r="G15" s="75"/>
      <c r="H15" s="75"/>
    </row>
    <row r="16" spans="2:8" ht="15" x14ac:dyDescent="0.25">
      <c r="B16" s="75"/>
      <c r="C16" s="75"/>
      <c r="D16" s="75"/>
      <c r="E16" s="75"/>
      <c r="F16" s="75"/>
      <c r="G16" s="75"/>
      <c r="H16" s="75"/>
    </row>
    <row r="17" spans="2:8" ht="15" x14ac:dyDescent="0.25">
      <c r="B17" s="75"/>
      <c r="C17" s="75"/>
      <c r="D17" s="75"/>
      <c r="E17" s="75"/>
      <c r="F17" s="75"/>
      <c r="G17" s="75"/>
      <c r="H17" s="75"/>
    </row>
    <row r="18" spans="2:8" x14ac:dyDescent="0.2">
      <c r="B18" s="24"/>
    </row>
    <row r="19" spans="2:8" x14ac:dyDescent="0.2">
      <c r="B19" s="24"/>
    </row>
    <row r="20" spans="2:8" x14ac:dyDescent="0.2">
      <c r="B20" s="24"/>
    </row>
    <row r="23" spans="2:8" x14ac:dyDescent="0.2">
      <c r="D23" s="24" t="s">
        <v>15</v>
      </c>
    </row>
  </sheetData>
  <mergeCells count="4">
    <mergeCell ref="B6:H6"/>
    <mergeCell ref="B4:H4"/>
    <mergeCell ref="B2:H2"/>
    <mergeCell ref="B3:H3"/>
  </mergeCells>
  <pageMargins left="0.7" right="0.7" top="0.75" bottom="0.75" header="0.3" footer="0.3"/>
  <pageSetup paperSize="9" orientation="portrait" r:id="rId1"/>
  <ignoredErrors>
    <ignoredError sqref="C11:H11" formulaRange="1"/>
    <ignoredError sqref="C12:F12" numberStoredAsText="1"/>
  </ignoredError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0"/>
  <sheetViews>
    <sheetView showGridLines="0" workbookViewId="0">
      <selection activeCell="N9" sqref="N9"/>
    </sheetView>
  </sheetViews>
  <sheetFormatPr defaultColWidth="9.140625" defaultRowHeight="14.25" x14ac:dyDescent="0.2"/>
  <cols>
    <col min="1" max="1" width="11.140625" style="24" customWidth="1"/>
    <col min="2" max="2" width="31.140625" style="11" customWidth="1"/>
    <col min="3" max="16384" width="9.140625" style="24"/>
  </cols>
  <sheetData>
    <row r="2" spans="2:8" ht="23.25" customHeight="1" x14ac:dyDescent="0.2">
      <c r="B2" s="669" t="s">
        <v>541</v>
      </c>
      <c r="C2" s="669"/>
      <c r="D2" s="669"/>
      <c r="E2" s="669"/>
      <c r="F2" s="669"/>
      <c r="G2" s="669"/>
      <c r="H2" s="669"/>
    </row>
    <row r="3" spans="2:8" ht="33" customHeight="1" x14ac:dyDescent="0.2">
      <c r="B3" s="669" t="s">
        <v>729</v>
      </c>
      <c r="C3" s="669"/>
      <c r="D3" s="669"/>
      <c r="E3" s="669"/>
      <c r="F3" s="669"/>
      <c r="G3" s="669"/>
      <c r="H3" s="669"/>
    </row>
    <row r="4" spans="2:8" ht="24.75" customHeight="1" x14ac:dyDescent="0.25">
      <c r="B4" s="761" t="s">
        <v>543</v>
      </c>
      <c r="C4" s="761"/>
      <c r="D4" s="761"/>
      <c r="E4" s="761"/>
      <c r="F4" s="761"/>
      <c r="G4" s="761"/>
      <c r="H4" s="761"/>
    </row>
    <row r="5" spans="2:8" ht="7.5" customHeight="1" x14ac:dyDescent="0.25">
      <c r="B5" s="80"/>
      <c r="C5" s="75"/>
      <c r="D5" s="75"/>
      <c r="E5" s="75"/>
      <c r="F5" s="75"/>
      <c r="G5" s="75"/>
      <c r="H5" s="75"/>
    </row>
    <row r="6" spans="2:8" ht="30" customHeight="1" x14ac:dyDescent="0.2">
      <c r="B6" s="666" t="s">
        <v>111</v>
      </c>
      <c r="C6" s="667"/>
      <c r="D6" s="667"/>
      <c r="E6" s="667"/>
      <c r="F6" s="667"/>
      <c r="G6" s="667"/>
      <c r="H6" s="668"/>
    </row>
    <row r="7" spans="2:8" ht="30" customHeight="1" x14ac:dyDescent="0.2">
      <c r="B7" s="290" t="s">
        <v>42</v>
      </c>
      <c r="C7" s="290">
        <v>2015</v>
      </c>
      <c r="D7" s="290">
        <v>2016</v>
      </c>
      <c r="E7" s="290">
        <v>2017</v>
      </c>
      <c r="F7" s="290">
        <v>2018</v>
      </c>
      <c r="G7" s="290">
        <v>2019</v>
      </c>
      <c r="H7" s="290">
        <v>2020</v>
      </c>
    </row>
    <row r="8" spans="2:8" ht="30" customHeight="1" x14ac:dyDescent="0.2">
      <c r="B8" s="222" t="s">
        <v>0</v>
      </c>
      <c r="C8" s="18">
        <v>7</v>
      </c>
      <c r="D8" s="18">
        <v>17</v>
      </c>
      <c r="E8" s="18">
        <v>21</v>
      </c>
      <c r="F8" s="18">
        <v>34</v>
      </c>
      <c r="G8" s="18">
        <v>37</v>
      </c>
      <c r="H8" s="18">
        <v>16</v>
      </c>
    </row>
    <row r="9" spans="2:8" ht="30" customHeight="1" x14ac:dyDescent="0.2">
      <c r="B9" s="222" t="s">
        <v>52</v>
      </c>
      <c r="C9" s="18">
        <v>1</v>
      </c>
      <c r="D9" s="18">
        <v>6</v>
      </c>
      <c r="E9" s="18">
        <v>8</v>
      </c>
      <c r="F9" s="18">
        <v>5</v>
      </c>
      <c r="G9" s="18">
        <v>10</v>
      </c>
      <c r="H9" s="18">
        <v>20</v>
      </c>
    </row>
    <row r="10" spans="2:8" ht="30" customHeight="1" x14ac:dyDescent="0.2">
      <c r="B10" s="222" t="s">
        <v>53</v>
      </c>
      <c r="C10" s="18">
        <v>28</v>
      </c>
      <c r="D10" s="18">
        <v>27</v>
      </c>
      <c r="E10" s="18">
        <v>36</v>
      </c>
      <c r="F10" s="18">
        <v>38</v>
      </c>
      <c r="G10" s="18">
        <v>30</v>
      </c>
      <c r="H10" s="18">
        <v>33</v>
      </c>
    </row>
    <row r="11" spans="2:8" ht="30" customHeight="1" thickBot="1" x14ac:dyDescent="0.25">
      <c r="B11" s="32" t="s">
        <v>1</v>
      </c>
      <c r="C11" s="292">
        <f t="shared" ref="C11:E11" si="0">SUM(C8:C10)</f>
        <v>36</v>
      </c>
      <c r="D11" s="292">
        <f t="shared" si="0"/>
        <v>50</v>
      </c>
      <c r="E11" s="292">
        <f t="shared" si="0"/>
        <v>65</v>
      </c>
      <c r="F11" s="292">
        <f>SUM(F8:F10)</f>
        <v>77</v>
      </c>
      <c r="G11" s="292">
        <f>SUM(G8:G10)</f>
        <v>77</v>
      </c>
      <c r="H11" s="292">
        <f>SUM(H8:H10)</f>
        <v>69</v>
      </c>
    </row>
    <row r="12" spans="2:8" ht="30" customHeight="1" thickTop="1" x14ac:dyDescent="0.2">
      <c r="B12" s="300" t="s">
        <v>350</v>
      </c>
      <c r="C12" s="293" t="s">
        <v>38</v>
      </c>
      <c r="D12" s="293" t="s">
        <v>39</v>
      </c>
      <c r="E12" s="293" t="s">
        <v>40</v>
      </c>
      <c r="F12" s="293" t="s">
        <v>41</v>
      </c>
      <c r="G12" s="294">
        <v>240</v>
      </c>
      <c r="H12" s="294">
        <v>169</v>
      </c>
    </row>
    <row r="13" spans="2:8" ht="30" customHeight="1" x14ac:dyDescent="0.2">
      <c r="B13" s="18" t="s">
        <v>18</v>
      </c>
      <c r="C13" s="19">
        <f t="shared" ref="C13:G13" si="1">C11/C12</f>
        <v>0.2608695652173913</v>
      </c>
      <c r="D13" s="19">
        <f t="shared" si="1"/>
        <v>0.34246575342465752</v>
      </c>
      <c r="E13" s="19">
        <f t="shared" si="1"/>
        <v>0.3125</v>
      </c>
      <c r="F13" s="19">
        <f t="shared" si="1"/>
        <v>0.35</v>
      </c>
      <c r="G13" s="19">
        <f t="shared" si="1"/>
        <v>0.32083333333333336</v>
      </c>
      <c r="H13" s="19">
        <f t="shared" ref="H13" si="2">H11/H12</f>
        <v>0.40828402366863903</v>
      </c>
    </row>
    <row r="14" spans="2:8" s="101" customFormat="1" ht="19.5" customHeight="1" x14ac:dyDescent="0.2">
      <c r="B14" s="30" t="s">
        <v>14</v>
      </c>
      <c r="C14" s="100"/>
      <c r="D14" s="100"/>
      <c r="E14" s="100"/>
      <c r="F14" s="100"/>
      <c r="G14" s="100"/>
      <c r="H14" s="30"/>
    </row>
    <row r="15" spans="2:8" ht="15" x14ac:dyDescent="0.25">
      <c r="B15" s="80"/>
      <c r="C15" s="75"/>
      <c r="D15" s="75"/>
      <c r="E15" s="75"/>
      <c r="F15" s="75"/>
      <c r="G15" s="75"/>
      <c r="H15" s="75"/>
    </row>
    <row r="16" spans="2:8" ht="19.5" customHeight="1" x14ac:dyDescent="0.25">
      <c r="B16" s="80"/>
      <c r="C16" s="75"/>
      <c r="D16" s="75"/>
      <c r="E16" s="75"/>
      <c r="F16" s="75"/>
      <c r="G16" s="75"/>
      <c r="H16" s="75"/>
    </row>
    <row r="17" spans="5:5" ht="18.75" customHeight="1" x14ac:dyDescent="0.2"/>
    <row r="20" spans="5:5" ht="35.25" customHeight="1" x14ac:dyDescent="0.2">
      <c r="E20" s="24" t="s">
        <v>15</v>
      </c>
    </row>
  </sheetData>
  <mergeCells count="4">
    <mergeCell ref="B6:H6"/>
    <mergeCell ref="B4:H4"/>
    <mergeCell ref="B2:H2"/>
    <mergeCell ref="B3:H3"/>
  </mergeCells>
  <pageMargins left="0.7" right="0.7" top="0.75" bottom="0.75" header="0.3" footer="0.3"/>
  <ignoredErrors>
    <ignoredError sqref="C11:H11" formulaRange="1"/>
    <ignoredError sqref="C12:F12" numberStoredAsText="1"/>
  </ignoredErrors>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5"/>
  <sheetViews>
    <sheetView showGridLines="0" workbookViewId="0">
      <selection activeCell="H6" sqref="H6"/>
    </sheetView>
  </sheetViews>
  <sheetFormatPr defaultRowHeight="15" x14ac:dyDescent="0.25"/>
  <cols>
    <col min="1" max="1" width="10.5703125" customWidth="1"/>
    <col min="2" max="2" width="9.85546875" customWidth="1"/>
    <col min="3" max="3" width="15.28515625" customWidth="1"/>
    <col min="4" max="4" width="15.85546875" customWidth="1"/>
    <col min="5" max="5" width="16.28515625" customWidth="1"/>
    <col min="6" max="6" width="17.140625" customWidth="1"/>
  </cols>
  <sheetData>
    <row r="2" spans="2:10" ht="21" customHeight="1" x14ac:dyDescent="0.25">
      <c r="B2" s="669" t="s">
        <v>541</v>
      </c>
      <c r="C2" s="669"/>
      <c r="D2" s="669"/>
      <c r="E2" s="669"/>
      <c r="F2" s="669"/>
      <c r="G2" s="231"/>
      <c r="H2" s="231"/>
    </row>
    <row r="3" spans="2:10" ht="26.25" customHeight="1" x14ac:dyDescent="0.25">
      <c r="B3" s="669" t="s">
        <v>729</v>
      </c>
      <c r="C3" s="669"/>
      <c r="D3" s="669"/>
      <c r="E3" s="669"/>
      <c r="F3" s="669"/>
    </row>
    <row r="4" spans="2:10" ht="39.950000000000003" customHeight="1" x14ac:dyDescent="0.25">
      <c r="B4" s="729" t="s">
        <v>544</v>
      </c>
      <c r="C4" s="729"/>
      <c r="D4" s="729"/>
      <c r="E4" s="729"/>
      <c r="F4" s="729"/>
    </row>
    <row r="5" spans="2:10" ht="9" customHeight="1" x14ac:dyDescent="0.25"/>
    <row r="6" spans="2:10" ht="30" customHeight="1" x14ac:dyDescent="0.25">
      <c r="B6" s="726" t="s">
        <v>111</v>
      </c>
      <c r="C6" s="727"/>
      <c r="D6" s="727"/>
      <c r="E6" s="727"/>
      <c r="F6" s="728"/>
    </row>
    <row r="7" spans="2:10" ht="30" customHeight="1" x14ac:dyDescent="0.25">
      <c r="B7" s="730" t="s">
        <v>7</v>
      </c>
      <c r="C7" s="732" t="s">
        <v>67</v>
      </c>
      <c r="D7" s="733"/>
      <c r="E7" s="734"/>
      <c r="F7" s="735" t="s">
        <v>44</v>
      </c>
    </row>
    <row r="8" spans="2:10" ht="30" customHeight="1" thickBot="1" x14ac:dyDescent="0.3">
      <c r="B8" s="731"/>
      <c r="C8" s="366" t="s">
        <v>58</v>
      </c>
      <c r="D8" s="367" t="s">
        <v>59</v>
      </c>
      <c r="E8" s="368" t="s">
        <v>60</v>
      </c>
      <c r="F8" s="736"/>
      <c r="J8" t="s">
        <v>15</v>
      </c>
    </row>
    <row r="9" spans="2:10" ht="30" customHeight="1" thickTop="1" x14ac:dyDescent="0.25">
      <c r="B9" s="340">
        <v>2015</v>
      </c>
      <c r="C9" s="369">
        <v>14</v>
      </c>
      <c r="D9" s="370">
        <v>15</v>
      </c>
      <c r="E9" s="371">
        <v>7</v>
      </c>
      <c r="F9" s="344" t="s">
        <v>167</v>
      </c>
    </row>
    <row r="10" spans="2:10" ht="30" customHeight="1" x14ac:dyDescent="0.25">
      <c r="B10" s="345">
        <v>2016</v>
      </c>
      <c r="C10" s="372">
        <v>20</v>
      </c>
      <c r="D10" s="342">
        <v>13</v>
      </c>
      <c r="E10" s="343">
        <v>17</v>
      </c>
      <c r="F10" s="346" t="s">
        <v>163</v>
      </c>
    </row>
    <row r="11" spans="2:10" ht="30" customHeight="1" x14ac:dyDescent="0.25">
      <c r="B11" s="345">
        <v>2017</v>
      </c>
      <c r="C11" s="372">
        <v>18</v>
      </c>
      <c r="D11" s="342">
        <v>22</v>
      </c>
      <c r="E11" s="343">
        <v>25</v>
      </c>
      <c r="F11" s="346" t="s">
        <v>161</v>
      </c>
    </row>
    <row r="12" spans="2:10" ht="30" customHeight="1" x14ac:dyDescent="0.25">
      <c r="B12" s="345">
        <v>2018</v>
      </c>
      <c r="C12" s="413">
        <v>18</v>
      </c>
      <c r="D12" s="414">
        <v>22</v>
      </c>
      <c r="E12" s="415">
        <v>37</v>
      </c>
      <c r="F12" s="356" t="s">
        <v>160</v>
      </c>
    </row>
    <row r="13" spans="2:10" ht="30" customHeight="1" x14ac:dyDescent="0.25">
      <c r="B13" s="345">
        <v>2019</v>
      </c>
      <c r="C13" s="416">
        <v>22</v>
      </c>
      <c r="D13" s="272">
        <v>18</v>
      </c>
      <c r="E13" s="417">
        <v>37</v>
      </c>
      <c r="F13" s="356" t="s">
        <v>162</v>
      </c>
    </row>
    <row r="14" spans="2:10" ht="30" customHeight="1" x14ac:dyDescent="0.25">
      <c r="B14" s="345">
        <v>2020</v>
      </c>
      <c r="C14" s="416">
        <v>13</v>
      </c>
      <c r="D14" s="272">
        <v>33</v>
      </c>
      <c r="E14" s="417">
        <v>23</v>
      </c>
      <c r="F14" s="356" t="s">
        <v>320</v>
      </c>
    </row>
    <row r="15" spans="2:10" x14ac:dyDescent="0.25">
      <c r="B15" s="61" t="s">
        <v>14</v>
      </c>
    </row>
  </sheetData>
  <mergeCells count="7">
    <mergeCell ref="B2:F2"/>
    <mergeCell ref="B4:F4"/>
    <mergeCell ref="B6:F6"/>
    <mergeCell ref="B7:B8"/>
    <mergeCell ref="C7:E7"/>
    <mergeCell ref="F7:F8"/>
    <mergeCell ref="B3:F3"/>
  </mergeCell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7"/>
  <sheetViews>
    <sheetView showGridLines="0" workbookViewId="0">
      <selection activeCell="L10" sqref="L10"/>
    </sheetView>
  </sheetViews>
  <sheetFormatPr defaultColWidth="9.140625" defaultRowHeight="14.25" x14ac:dyDescent="0.2"/>
  <cols>
    <col min="1" max="1" width="10.5703125" style="24" customWidth="1"/>
    <col min="2" max="2" width="9.7109375" style="24" customWidth="1"/>
    <col min="3" max="3" width="9.85546875" style="24" customWidth="1"/>
    <col min="4" max="4" width="9.7109375" style="24" customWidth="1"/>
    <col min="5" max="5" width="10.85546875" style="24" customWidth="1"/>
    <col min="6" max="6" width="9.85546875" style="24" customWidth="1"/>
    <col min="7" max="7" width="11" style="24" customWidth="1"/>
    <col min="8" max="8" width="15.85546875" style="24" customWidth="1"/>
    <col min="9" max="9" width="13.140625" style="24" customWidth="1"/>
    <col min="10" max="16384" width="9.140625" style="24"/>
  </cols>
  <sheetData>
    <row r="2" spans="2:12" ht="21" customHeight="1" x14ac:dyDescent="0.2">
      <c r="B2" s="669" t="s">
        <v>541</v>
      </c>
      <c r="C2" s="669"/>
      <c r="D2" s="669"/>
      <c r="E2" s="669"/>
      <c r="F2" s="669"/>
      <c r="G2" s="669"/>
      <c r="H2" s="669"/>
      <c r="I2" s="669"/>
    </row>
    <row r="3" spans="2:12" ht="27.75" customHeight="1" x14ac:dyDescent="0.2">
      <c r="B3" s="669" t="s">
        <v>729</v>
      </c>
      <c r="C3" s="669"/>
      <c r="D3" s="669"/>
      <c r="E3" s="669"/>
      <c r="F3" s="669"/>
      <c r="G3" s="669"/>
      <c r="H3" s="669"/>
      <c r="I3" s="669"/>
    </row>
    <row r="4" spans="2:12" ht="39.950000000000003" customHeight="1" x14ac:dyDescent="0.2">
      <c r="B4" s="705" t="s">
        <v>545</v>
      </c>
      <c r="C4" s="705"/>
      <c r="D4" s="705"/>
      <c r="E4" s="705"/>
      <c r="F4" s="705"/>
      <c r="G4" s="705"/>
      <c r="H4" s="705"/>
      <c r="I4" s="705"/>
    </row>
    <row r="5" spans="2:12" ht="12" customHeight="1" x14ac:dyDescent="0.25">
      <c r="B5" s="75"/>
      <c r="C5" s="75"/>
      <c r="D5" s="75"/>
      <c r="E5" s="75"/>
      <c r="F5" s="75"/>
      <c r="G5" s="75"/>
      <c r="H5" s="75"/>
      <c r="I5" s="75"/>
    </row>
    <row r="6" spans="2:12" ht="30" customHeight="1" x14ac:dyDescent="0.2">
      <c r="B6" s="726" t="s">
        <v>399</v>
      </c>
      <c r="C6" s="727"/>
      <c r="D6" s="727"/>
      <c r="E6" s="727"/>
      <c r="F6" s="727"/>
      <c r="G6" s="727"/>
      <c r="H6" s="727"/>
      <c r="I6" s="728"/>
    </row>
    <row r="7" spans="2:12" ht="30" customHeight="1" x14ac:dyDescent="0.2">
      <c r="B7" s="769" t="s">
        <v>7</v>
      </c>
      <c r="C7" s="418"/>
      <c r="D7" s="782" t="s">
        <v>155</v>
      </c>
      <c r="E7" s="769" t="s">
        <v>156</v>
      </c>
      <c r="F7" s="754"/>
      <c r="G7" s="770"/>
      <c r="H7" s="784" t="s">
        <v>361</v>
      </c>
      <c r="I7" s="735" t="s">
        <v>27</v>
      </c>
    </row>
    <row r="8" spans="2:12" ht="30" customHeight="1" thickBot="1" x14ac:dyDescent="0.25">
      <c r="B8" s="781"/>
      <c r="C8" s="419" t="s">
        <v>469</v>
      </c>
      <c r="D8" s="783"/>
      <c r="E8" s="420" t="s">
        <v>159</v>
      </c>
      <c r="F8" s="419" t="s">
        <v>157</v>
      </c>
      <c r="G8" s="419" t="s">
        <v>158</v>
      </c>
      <c r="H8" s="785"/>
      <c r="I8" s="736"/>
      <c r="K8" s="113"/>
    </row>
    <row r="9" spans="2:12" ht="30" customHeight="1" thickTop="1" x14ac:dyDescent="0.2">
      <c r="B9" s="340">
        <v>2015</v>
      </c>
      <c r="C9" s="421" t="s">
        <v>20</v>
      </c>
      <c r="D9" s="422" t="s">
        <v>20</v>
      </c>
      <c r="E9" s="423" t="s">
        <v>20</v>
      </c>
      <c r="F9" s="422" t="s">
        <v>20</v>
      </c>
      <c r="G9" s="422" t="s">
        <v>20</v>
      </c>
      <c r="H9" s="422" t="s">
        <v>20</v>
      </c>
      <c r="I9" s="344" t="s">
        <v>167</v>
      </c>
      <c r="K9" s="616"/>
    </row>
    <row r="10" spans="2:12" ht="30" customHeight="1" x14ac:dyDescent="0.2">
      <c r="B10" s="345">
        <v>2016</v>
      </c>
      <c r="C10" s="424" t="s">
        <v>20</v>
      </c>
      <c r="D10" s="267" t="s">
        <v>20</v>
      </c>
      <c r="E10" s="425" t="s">
        <v>20</v>
      </c>
      <c r="F10" s="267" t="s">
        <v>20</v>
      </c>
      <c r="G10" s="267" t="s">
        <v>20</v>
      </c>
      <c r="H10" s="267" t="s">
        <v>20</v>
      </c>
      <c r="I10" s="613" t="s">
        <v>163</v>
      </c>
      <c r="K10" s="616"/>
    </row>
    <row r="11" spans="2:12" ht="30" customHeight="1" x14ac:dyDescent="0.2">
      <c r="B11" s="345">
        <v>2017</v>
      </c>
      <c r="C11" s="424">
        <v>16</v>
      </c>
      <c r="D11" s="267">
        <v>24</v>
      </c>
      <c r="E11" s="425">
        <v>16</v>
      </c>
      <c r="F11" s="267">
        <v>11</v>
      </c>
      <c r="G11" s="267">
        <v>2</v>
      </c>
      <c r="H11" s="267">
        <v>19</v>
      </c>
      <c r="I11" s="346" t="s">
        <v>161</v>
      </c>
      <c r="K11" s="616"/>
    </row>
    <row r="12" spans="2:12" ht="30" customHeight="1" x14ac:dyDescent="0.2">
      <c r="B12" s="345">
        <v>2018</v>
      </c>
      <c r="C12" s="424">
        <v>43</v>
      </c>
      <c r="D12" s="267">
        <v>43</v>
      </c>
      <c r="E12" s="425">
        <v>25</v>
      </c>
      <c r="F12" s="267">
        <v>16</v>
      </c>
      <c r="G12" s="267">
        <v>3</v>
      </c>
      <c r="H12" s="267">
        <v>27</v>
      </c>
      <c r="I12" s="346" t="s">
        <v>160</v>
      </c>
      <c r="K12" s="113"/>
    </row>
    <row r="13" spans="2:12" ht="30" customHeight="1" x14ac:dyDescent="0.2">
      <c r="B13" s="345">
        <v>2019</v>
      </c>
      <c r="C13" s="426">
        <v>29</v>
      </c>
      <c r="D13" s="267">
        <v>33</v>
      </c>
      <c r="E13" s="348">
        <v>43</v>
      </c>
      <c r="F13" s="267">
        <v>10</v>
      </c>
      <c r="G13" s="267">
        <v>2</v>
      </c>
      <c r="H13" s="267">
        <v>29</v>
      </c>
      <c r="I13" s="356" t="s">
        <v>162</v>
      </c>
    </row>
    <row r="14" spans="2:12" ht="30" customHeight="1" x14ac:dyDescent="0.2">
      <c r="B14" s="345" t="s">
        <v>468</v>
      </c>
      <c r="C14" s="426">
        <v>41</v>
      </c>
      <c r="D14" s="267">
        <v>39</v>
      </c>
      <c r="E14" s="348">
        <v>27</v>
      </c>
      <c r="F14" s="267">
        <v>5</v>
      </c>
      <c r="G14" s="267">
        <v>3</v>
      </c>
      <c r="H14" s="267">
        <v>14</v>
      </c>
      <c r="I14" s="356" t="s">
        <v>320</v>
      </c>
      <c r="L14" s="24" t="s">
        <v>15</v>
      </c>
    </row>
    <row r="15" spans="2:12" ht="15" x14ac:dyDescent="0.25">
      <c r="B15" s="75"/>
      <c r="C15" s="48" t="s">
        <v>14</v>
      </c>
      <c r="D15" s="81"/>
      <c r="E15" s="81"/>
      <c r="F15" s="81"/>
      <c r="G15" s="81"/>
      <c r="H15" s="81"/>
      <c r="I15" s="81"/>
    </row>
    <row r="16" spans="2:12" ht="15" x14ac:dyDescent="0.25">
      <c r="B16" s="75"/>
      <c r="C16" s="48" t="s">
        <v>470</v>
      </c>
      <c r="D16" s="81"/>
      <c r="E16" s="81"/>
      <c r="F16" s="81"/>
      <c r="G16" s="81"/>
      <c r="H16" s="81"/>
      <c r="I16" s="81"/>
    </row>
    <row r="17" spans="3:3" ht="15.75" x14ac:dyDescent="0.2">
      <c r="C17" s="78" t="s">
        <v>343</v>
      </c>
    </row>
  </sheetData>
  <mergeCells count="9">
    <mergeCell ref="B3:I3"/>
    <mergeCell ref="B2:I2"/>
    <mergeCell ref="B4:I4"/>
    <mergeCell ref="B6:I6"/>
    <mergeCell ref="B7:B8"/>
    <mergeCell ref="D7:D8"/>
    <mergeCell ref="E7:G7"/>
    <mergeCell ref="H7:H8"/>
    <mergeCell ref="I7:I8"/>
  </mergeCells>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9"/>
  <sheetViews>
    <sheetView showGridLines="0" workbookViewId="0">
      <selection activeCell="L6" sqref="L6"/>
    </sheetView>
  </sheetViews>
  <sheetFormatPr defaultColWidth="9.140625" defaultRowHeight="14.25" x14ac:dyDescent="0.2"/>
  <cols>
    <col min="1" max="1" width="10.5703125" style="24" customWidth="1"/>
    <col min="2" max="2" width="33.140625" style="24" customWidth="1"/>
    <col min="3" max="16384" width="9.140625" style="24"/>
  </cols>
  <sheetData>
    <row r="2" spans="2:8" ht="21" customHeight="1" x14ac:dyDescent="0.2">
      <c r="B2" s="669" t="s">
        <v>541</v>
      </c>
      <c r="C2" s="669"/>
      <c r="D2" s="669"/>
      <c r="E2" s="669"/>
      <c r="F2" s="669"/>
      <c r="G2" s="669"/>
      <c r="H2" s="669"/>
    </row>
    <row r="3" spans="2:8" ht="34.5" customHeight="1" x14ac:dyDescent="0.2">
      <c r="B3" s="669" t="s">
        <v>730</v>
      </c>
      <c r="C3" s="669"/>
      <c r="D3" s="669"/>
      <c r="E3" s="669"/>
      <c r="F3" s="669"/>
      <c r="G3" s="669"/>
      <c r="H3" s="669"/>
    </row>
    <row r="4" spans="2:8" ht="39.950000000000003" customHeight="1" x14ac:dyDescent="0.2">
      <c r="B4" s="749" t="s">
        <v>546</v>
      </c>
      <c r="C4" s="749"/>
      <c r="D4" s="749"/>
      <c r="E4" s="749"/>
      <c r="F4" s="749"/>
      <c r="G4" s="749"/>
      <c r="H4" s="749"/>
    </row>
    <row r="5" spans="2:8" ht="8.25" customHeight="1" x14ac:dyDescent="0.25">
      <c r="B5" s="12"/>
      <c r="C5" s="75"/>
      <c r="D5" s="75"/>
      <c r="E5" s="75"/>
      <c r="F5" s="75"/>
      <c r="G5" s="75"/>
    </row>
    <row r="6" spans="2:8" ht="30" customHeight="1" x14ac:dyDescent="0.2">
      <c r="B6" s="666" t="s">
        <v>362</v>
      </c>
      <c r="C6" s="667"/>
      <c r="D6" s="667"/>
      <c r="E6" s="667"/>
      <c r="F6" s="667"/>
      <c r="G6" s="667"/>
      <c r="H6" s="668"/>
    </row>
    <row r="7" spans="2:8" ht="30" customHeight="1" x14ac:dyDescent="0.2">
      <c r="B7" s="290" t="s">
        <v>37</v>
      </c>
      <c r="C7" s="290">
        <v>2015</v>
      </c>
      <c r="D7" s="290">
        <v>2016</v>
      </c>
      <c r="E7" s="290">
        <v>2017</v>
      </c>
      <c r="F7" s="290">
        <v>2018</v>
      </c>
      <c r="G7" s="290">
        <v>2019</v>
      </c>
      <c r="H7" s="290">
        <v>2020</v>
      </c>
    </row>
    <row r="8" spans="2:8" ht="30" customHeight="1" x14ac:dyDescent="0.2">
      <c r="B8" s="267" t="s">
        <v>5</v>
      </c>
      <c r="C8" s="18">
        <v>0</v>
      </c>
      <c r="D8" s="18">
        <v>8</v>
      </c>
      <c r="E8" s="18">
        <v>6</v>
      </c>
      <c r="F8" s="18">
        <v>14</v>
      </c>
      <c r="G8" s="18">
        <v>5</v>
      </c>
      <c r="H8" s="18">
        <v>3</v>
      </c>
    </row>
    <row r="9" spans="2:8" ht="30" customHeight="1" x14ac:dyDescent="0.2">
      <c r="B9" s="267" t="s">
        <v>2</v>
      </c>
      <c r="C9" s="18">
        <v>12</v>
      </c>
      <c r="D9" s="18">
        <v>24</v>
      </c>
      <c r="E9" s="18">
        <v>32</v>
      </c>
      <c r="F9" s="18">
        <v>28</v>
      </c>
      <c r="G9" s="18">
        <v>22</v>
      </c>
      <c r="H9" s="18">
        <v>25</v>
      </c>
    </row>
    <row r="10" spans="2:8" ht="30" customHeight="1" x14ac:dyDescent="0.2">
      <c r="B10" s="267" t="s">
        <v>3</v>
      </c>
      <c r="C10" s="18">
        <v>20</v>
      </c>
      <c r="D10" s="18">
        <v>10</v>
      </c>
      <c r="E10" s="18">
        <v>24</v>
      </c>
      <c r="F10" s="18">
        <v>23</v>
      </c>
      <c r="G10" s="18">
        <v>20</v>
      </c>
      <c r="H10" s="18">
        <v>14</v>
      </c>
    </row>
    <row r="11" spans="2:8" ht="30" customHeight="1" thickBot="1" x14ac:dyDescent="0.25">
      <c r="B11" s="32" t="s">
        <v>1</v>
      </c>
      <c r="C11" s="32">
        <f t="shared" ref="C11:F11" si="0">SUM(C8:C10)</f>
        <v>32</v>
      </c>
      <c r="D11" s="32">
        <f t="shared" si="0"/>
        <v>42</v>
      </c>
      <c r="E11" s="32">
        <f t="shared" si="0"/>
        <v>62</v>
      </c>
      <c r="F11" s="32">
        <f t="shared" si="0"/>
        <v>65</v>
      </c>
      <c r="G11" s="292">
        <f>SUM(G8:G10)</f>
        <v>47</v>
      </c>
      <c r="H11" s="292">
        <f>SUM(H8:H10)</f>
        <v>42</v>
      </c>
    </row>
    <row r="12" spans="2:8" ht="30" customHeight="1" thickTop="1" x14ac:dyDescent="0.2">
      <c r="B12" s="300" t="s">
        <v>350</v>
      </c>
      <c r="C12" s="293" t="s">
        <v>38</v>
      </c>
      <c r="D12" s="293" t="s">
        <v>39</v>
      </c>
      <c r="E12" s="293" t="s">
        <v>40</v>
      </c>
      <c r="F12" s="293" t="s">
        <v>41</v>
      </c>
      <c r="G12" s="294">
        <v>240</v>
      </c>
      <c r="H12" s="294">
        <v>169</v>
      </c>
    </row>
    <row r="13" spans="2:8" ht="30" customHeight="1" x14ac:dyDescent="0.2">
      <c r="B13" s="18" t="s">
        <v>18</v>
      </c>
      <c r="C13" s="19">
        <f t="shared" ref="C13:G13" si="1">C11/C12</f>
        <v>0.2318840579710145</v>
      </c>
      <c r="D13" s="19">
        <f t="shared" si="1"/>
        <v>0.28767123287671231</v>
      </c>
      <c r="E13" s="19">
        <f t="shared" si="1"/>
        <v>0.29807692307692307</v>
      </c>
      <c r="F13" s="19">
        <f t="shared" si="1"/>
        <v>0.29545454545454547</v>
      </c>
      <c r="G13" s="19">
        <f t="shared" si="1"/>
        <v>0.19583333333333333</v>
      </c>
      <c r="H13" s="19">
        <f t="shared" ref="H13" si="2">H11/H12</f>
        <v>0.24852071005917159</v>
      </c>
    </row>
    <row r="14" spans="2:8" ht="15" x14ac:dyDescent="0.25">
      <c r="B14" s="1" t="s">
        <v>14</v>
      </c>
      <c r="C14" s="76"/>
      <c r="D14" s="76"/>
      <c r="E14" s="76"/>
      <c r="F14" s="76"/>
      <c r="G14" s="76"/>
    </row>
    <row r="15" spans="2:8" ht="15" x14ac:dyDescent="0.25">
      <c r="B15" s="75"/>
      <c r="C15" s="75"/>
    </row>
    <row r="16" spans="2:8" ht="15" x14ac:dyDescent="0.25">
      <c r="B16" s="75"/>
      <c r="C16" s="75"/>
    </row>
    <row r="17" spans="2:6" ht="15" x14ac:dyDescent="0.25">
      <c r="B17" s="75" t="s">
        <v>15</v>
      </c>
      <c r="C17" s="75"/>
    </row>
    <row r="19" spans="2:6" x14ac:dyDescent="0.2">
      <c r="F19" s="24" t="s">
        <v>15</v>
      </c>
    </row>
  </sheetData>
  <mergeCells count="4">
    <mergeCell ref="B6:H6"/>
    <mergeCell ref="B4:H4"/>
    <mergeCell ref="B2:H2"/>
    <mergeCell ref="B3:H3"/>
  </mergeCells>
  <pageMargins left="0.7" right="0.7" top="0.75" bottom="0.75" header="0.3" footer="0.3"/>
  <ignoredErrors>
    <ignoredError sqref="C11:H11" formulaRange="1"/>
    <ignoredError sqref="C12:F12" numberStoredAsText="1"/>
  </ignoredErrors>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0"/>
  <sheetViews>
    <sheetView showGridLines="0" workbookViewId="0">
      <selection activeCell="M9" sqref="M9"/>
    </sheetView>
  </sheetViews>
  <sheetFormatPr defaultColWidth="9.140625" defaultRowHeight="14.25" x14ac:dyDescent="0.2"/>
  <cols>
    <col min="1" max="1" width="11.140625" style="24" customWidth="1"/>
    <col min="2" max="2" width="32.5703125" style="24" customWidth="1"/>
    <col min="3" max="7" width="9.140625" style="24"/>
    <col min="8" max="8" width="9" style="24" customWidth="1"/>
    <col min="9" max="16384" width="9.140625" style="24"/>
  </cols>
  <sheetData>
    <row r="2" spans="2:8" ht="22.5" customHeight="1" x14ac:dyDescent="0.2">
      <c r="B2" s="669" t="s">
        <v>541</v>
      </c>
      <c r="C2" s="669"/>
      <c r="D2" s="669"/>
      <c r="E2" s="669"/>
      <c r="F2" s="669"/>
      <c r="G2" s="669"/>
      <c r="H2" s="669"/>
    </row>
    <row r="3" spans="2:8" ht="20.25" customHeight="1" x14ac:dyDescent="0.2">
      <c r="B3" s="669" t="s">
        <v>730</v>
      </c>
      <c r="C3" s="669"/>
      <c r="D3" s="669"/>
      <c r="E3" s="669"/>
      <c r="F3" s="669"/>
      <c r="G3" s="669"/>
      <c r="H3" s="669"/>
    </row>
    <row r="4" spans="2:8" ht="25.5" customHeight="1" x14ac:dyDescent="0.25">
      <c r="B4" s="761" t="s">
        <v>547</v>
      </c>
      <c r="C4" s="761"/>
      <c r="D4" s="761"/>
      <c r="E4" s="761"/>
      <c r="F4" s="761"/>
      <c r="G4" s="761"/>
      <c r="H4" s="761"/>
    </row>
    <row r="5" spans="2:8" ht="8.25" customHeight="1" x14ac:dyDescent="0.25">
      <c r="B5" s="80"/>
      <c r="C5" s="75"/>
      <c r="D5" s="75"/>
      <c r="E5" s="75"/>
      <c r="F5" s="75"/>
      <c r="G5" s="75"/>
    </row>
    <row r="6" spans="2:8" ht="30" customHeight="1" x14ac:dyDescent="0.2">
      <c r="B6" s="666" t="s">
        <v>362</v>
      </c>
      <c r="C6" s="667"/>
      <c r="D6" s="667"/>
      <c r="E6" s="667"/>
      <c r="F6" s="667"/>
      <c r="G6" s="667"/>
      <c r="H6" s="668"/>
    </row>
    <row r="7" spans="2:8" ht="30" customHeight="1" x14ac:dyDescent="0.2">
      <c r="B7" s="290" t="s">
        <v>42</v>
      </c>
      <c r="C7" s="290">
        <v>2015</v>
      </c>
      <c r="D7" s="290">
        <v>2016</v>
      </c>
      <c r="E7" s="290">
        <v>2017</v>
      </c>
      <c r="F7" s="290">
        <v>2018</v>
      </c>
      <c r="G7" s="290">
        <v>2019</v>
      </c>
      <c r="H7" s="290">
        <v>2020</v>
      </c>
    </row>
    <row r="8" spans="2:8" ht="30" customHeight="1" x14ac:dyDescent="0.2">
      <c r="B8" s="222" t="s">
        <v>0</v>
      </c>
      <c r="C8" s="18">
        <v>4</v>
      </c>
      <c r="D8" s="18">
        <v>9</v>
      </c>
      <c r="E8" s="18">
        <v>17</v>
      </c>
      <c r="F8" s="18">
        <v>22</v>
      </c>
      <c r="G8" s="18">
        <v>16</v>
      </c>
      <c r="H8" s="18">
        <v>5</v>
      </c>
    </row>
    <row r="9" spans="2:8" ht="30" customHeight="1" x14ac:dyDescent="0.2">
      <c r="B9" s="222" t="s">
        <v>52</v>
      </c>
      <c r="C9" s="18">
        <v>7</v>
      </c>
      <c r="D9" s="18">
        <v>8</v>
      </c>
      <c r="E9" s="18">
        <v>11</v>
      </c>
      <c r="F9" s="18">
        <v>5</v>
      </c>
      <c r="G9" s="18">
        <v>6</v>
      </c>
      <c r="H9" s="18">
        <v>6</v>
      </c>
    </row>
    <row r="10" spans="2:8" ht="30" customHeight="1" x14ac:dyDescent="0.2">
      <c r="B10" s="222" t="s">
        <v>53</v>
      </c>
      <c r="C10" s="18">
        <v>21</v>
      </c>
      <c r="D10" s="18">
        <v>25</v>
      </c>
      <c r="E10" s="18">
        <v>34</v>
      </c>
      <c r="F10" s="18">
        <v>38</v>
      </c>
      <c r="G10" s="18">
        <v>25</v>
      </c>
      <c r="H10" s="18">
        <v>31</v>
      </c>
    </row>
    <row r="11" spans="2:8" ht="30" customHeight="1" thickBot="1" x14ac:dyDescent="0.25">
      <c r="B11" s="32" t="s">
        <v>1</v>
      </c>
      <c r="C11" s="292">
        <f t="shared" ref="C11:E11" si="0">SUM(C8:C10)</f>
        <v>32</v>
      </c>
      <c r="D11" s="292">
        <f t="shared" si="0"/>
        <v>42</v>
      </c>
      <c r="E11" s="292">
        <f t="shared" si="0"/>
        <v>62</v>
      </c>
      <c r="F11" s="292">
        <f>SUM(F8:F10)</f>
        <v>65</v>
      </c>
      <c r="G11" s="292">
        <f>SUM(G8:G10)</f>
        <v>47</v>
      </c>
      <c r="H11" s="292">
        <f>SUM(H8:H10)</f>
        <v>42</v>
      </c>
    </row>
    <row r="12" spans="2:8" ht="30" customHeight="1" thickTop="1" x14ac:dyDescent="0.2">
      <c r="B12" s="300" t="s">
        <v>350</v>
      </c>
      <c r="C12" s="293" t="s">
        <v>38</v>
      </c>
      <c r="D12" s="293" t="s">
        <v>39</v>
      </c>
      <c r="E12" s="293" t="s">
        <v>40</v>
      </c>
      <c r="F12" s="293" t="s">
        <v>41</v>
      </c>
      <c r="G12" s="294">
        <v>240</v>
      </c>
      <c r="H12" s="294">
        <v>169</v>
      </c>
    </row>
    <row r="13" spans="2:8" ht="30" customHeight="1" x14ac:dyDescent="0.2">
      <c r="B13" s="18" t="s">
        <v>18</v>
      </c>
      <c r="C13" s="19">
        <f t="shared" ref="C13:G13" si="1">C11/C12</f>
        <v>0.2318840579710145</v>
      </c>
      <c r="D13" s="19">
        <f t="shared" si="1"/>
        <v>0.28767123287671231</v>
      </c>
      <c r="E13" s="19">
        <f t="shared" si="1"/>
        <v>0.29807692307692307</v>
      </c>
      <c r="F13" s="19">
        <f t="shared" si="1"/>
        <v>0.29545454545454547</v>
      </c>
      <c r="G13" s="19">
        <f t="shared" si="1"/>
        <v>0.19583333333333333</v>
      </c>
      <c r="H13" s="19">
        <f t="shared" ref="H13" si="2">H11/H12</f>
        <v>0.24852071005917159</v>
      </c>
    </row>
    <row r="14" spans="2:8" s="101" customFormat="1" ht="19.5" customHeight="1" x14ac:dyDescent="0.2">
      <c r="B14" s="30" t="s">
        <v>14</v>
      </c>
      <c r="C14" s="100"/>
      <c r="D14" s="100"/>
      <c r="E14" s="100"/>
      <c r="F14" s="100"/>
      <c r="G14" s="100"/>
    </row>
    <row r="16" spans="2:8" ht="19.5" customHeight="1" x14ac:dyDescent="0.2"/>
    <row r="17" ht="18.75" customHeight="1" x14ac:dyDescent="0.2"/>
    <row r="20" ht="35.25" customHeight="1" x14ac:dyDescent="0.2"/>
  </sheetData>
  <mergeCells count="4">
    <mergeCell ref="B6:H6"/>
    <mergeCell ref="B4:H4"/>
    <mergeCell ref="B2:H2"/>
    <mergeCell ref="B3:H3"/>
  </mergeCells>
  <pageMargins left="0.7" right="0.7" top="0.75" bottom="0.75" header="0.3" footer="0.3"/>
  <ignoredErrors>
    <ignoredError sqref="C11:H11" formulaRange="1"/>
    <ignoredError sqref="C12:F12" numberStoredAsText="1"/>
  </ignoredErrors>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5"/>
  <sheetViews>
    <sheetView showGridLines="0" workbookViewId="0">
      <selection activeCell="I8" sqref="I8"/>
    </sheetView>
  </sheetViews>
  <sheetFormatPr defaultRowHeight="15" x14ac:dyDescent="0.25"/>
  <cols>
    <col min="1" max="1" width="10.5703125" customWidth="1"/>
    <col min="2" max="2" width="10.7109375" customWidth="1"/>
    <col min="3" max="3" width="16" customWidth="1"/>
    <col min="4" max="4" width="15.7109375" customWidth="1"/>
    <col min="5" max="5" width="16.42578125" customWidth="1"/>
    <col min="6" max="6" width="15.140625" customWidth="1"/>
  </cols>
  <sheetData>
    <row r="2" spans="2:8" ht="25.5" customHeight="1" x14ac:dyDescent="0.25">
      <c r="B2" s="669" t="s">
        <v>541</v>
      </c>
      <c r="C2" s="669"/>
      <c r="D2" s="669"/>
      <c r="E2" s="669"/>
      <c r="F2" s="669"/>
      <c r="G2" s="231"/>
      <c r="H2" s="231"/>
    </row>
    <row r="3" spans="2:8" ht="19.5" customHeight="1" x14ac:dyDescent="0.25">
      <c r="B3" s="669" t="s">
        <v>730</v>
      </c>
      <c r="C3" s="669"/>
      <c r="D3" s="669"/>
      <c r="E3" s="669"/>
      <c r="F3" s="669"/>
    </row>
    <row r="4" spans="2:8" ht="39.950000000000003" customHeight="1" x14ac:dyDescent="0.25">
      <c r="B4" s="729" t="s">
        <v>548</v>
      </c>
      <c r="C4" s="729"/>
      <c r="D4" s="729"/>
      <c r="E4" s="729"/>
      <c r="F4" s="729"/>
    </row>
    <row r="5" spans="2:8" ht="7.5" customHeight="1" x14ac:dyDescent="0.25"/>
    <row r="6" spans="2:8" ht="30" customHeight="1" x14ac:dyDescent="0.25">
      <c r="B6" s="726" t="s">
        <v>362</v>
      </c>
      <c r="C6" s="727"/>
      <c r="D6" s="727"/>
      <c r="E6" s="727"/>
      <c r="F6" s="728"/>
    </row>
    <row r="7" spans="2:8" ht="30" customHeight="1" x14ac:dyDescent="0.25">
      <c r="B7" s="730" t="s">
        <v>7</v>
      </c>
      <c r="C7" s="732" t="s">
        <v>67</v>
      </c>
      <c r="D7" s="733"/>
      <c r="E7" s="734"/>
      <c r="F7" s="735" t="s">
        <v>66</v>
      </c>
    </row>
    <row r="8" spans="2:8" ht="30" customHeight="1" thickBot="1" x14ac:dyDescent="0.3">
      <c r="B8" s="731"/>
      <c r="C8" s="366" t="s">
        <v>58</v>
      </c>
      <c r="D8" s="367" t="s">
        <v>59</v>
      </c>
      <c r="E8" s="368" t="s">
        <v>60</v>
      </c>
      <c r="F8" s="736"/>
    </row>
    <row r="9" spans="2:8" ht="30" customHeight="1" thickTop="1" x14ac:dyDescent="0.25">
      <c r="B9" s="340">
        <v>2015</v>
      </c>
      <c r="C9" s="369">
        <v>17</v>
      </c>
      <c r="D9" s="370">
        <v>11</v>
      </c>
      <c r="E9" s="371">
        <v>4</v>
      </c>
      <c r="F9" s="344" t="s">
        <v>166</v>
      </c>
    </row>
    <row r="10" spans="2:8" ht="30" customHeight="1" x14ac:dyDescent="0.25">
      <c r="B10" s="345">
        <v>2016</v>
      </c>
      <c r="C10" s="372">
        <v>21</v>
      </c>
      <c r="D10" s="342">
        <v>12</v>
      </c>
      <c r="E10" s="343">
        <v>9</v>
      </c>
      <c r="F10" s="346" t="s">
        <v>164</v>
      </c>
    </row>
    <row r="11" spans="2:8" ht="30" customHeight="1" x14ac:dyDescent="0.25">
      <c r="B11" s="345">
        <v>2017</v>
      </c>
      <c r="C11" s="372">
        <v>21</v>
      </c>
      <c r="D11" s="342">
        <v>20</v>
      </c>
      <c r="E11" s="343">
        <v>21</v>
      </c>
      <c r="F11" s="346" t="s">
        <v>165</v>
      </c>
    </row>
    <row r="12" spans="2:8" ht="30" customHeight="1" x14ac:dyDescent="0.25">
      <c r="B12" s="345">
        <v>2018</v>
      </c>
      <c r="C12" s="413">
        <v>30</v>
      </c>
      <c r="D12" s="414">
        <v>11</v>
      </c>
      <c r="E12" s="415">
        <v>24</v>
      </c>
      <c r="F12" s="356" t="s">
        <v>76</v>
      </c>
    </row>
    <row r="13" spans="2:8" ht="30" customHeight="1" x14ac:dyDescent="0.25">
      <c r="B13" s="345">
        <v>2019</v>
      </c>
      <c r="C13" s="416">
        <v>26</v>
      </c>
      <c r="D13" s="272">
        <v>4</v>
      </c>
      <c r="E13" s="417">
        <v>17</v>
      </c>
      <c r="F13" s="356" t="s">
        <v>184</v>
      </c>
    </row>
    <row r="14" spans="2:8" ht="30" customHeight="1" x14ac:dyDescent="0.25">
      <c r="B14" s="345">
        <v>2020</v>
      </c>
      <c r="C14" s="416">
        <v>24</v>
      </c>
      <c r="D14" s="272">
        <v>10</v>
      </c>
      <c r="E14" s="417">
        <v>8</v>
      </c>
      <c r="F14" s="356" t="s">
        <v>321</v>
      </c>
    </row>
    <row r="15" spans="2:8" x14ac:dyDescent="0.25">
      <c r="B15" s="61" t="s">
        <v>14</v>
      </c>
    </row>
  </sheetData>
  <mergeCells count="7">
    <mergeCell ref="B3:F3"/>
    <mergeCell ref="B2:F2"/>
    <mergeCell ref="B4:F4"/>
    <mergeCell ref="B6:F6"/>
    <mergeCell ref="B7:B8"/>
    <mergeCell ref="C7:E7"/>
    <mergeCell ref="F7:F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
  <dimension ref="A2:L17"/>
  <sheetViews>
    <sheetView showGridLines="0" workbookViewId="0">
      <selection activeCell="K5" sqref="K5"/>
    </sheetView>
  </sheetViews>
  <sheetFormatPr defaultRowHeight="15" x14ac:dyDescent="0.25"/>
  <cols>
    <col min="1" max="1" width="10.85546875" customWidth="1"/>
    <col min="2" max="2" width="44.28515625" customWidth="1"/>
    <col min="12" max="12" width="16.7109375" bestFit="1" customWidth="1"/>
  </cols>
  <sheetData>
    <row r="2" spans="1:12" ht="25.5" customHeight="1" x14ac:dyDescent="0.25">
      <c r="B2" s="669" t="s">
        <v>733</v>
      </c>
      <c r="C2" s="669"/>
      <c r="D2" s="669"/>
      <c r="E2" s="669"/>
      <c r="F2" s="669"/>
      <c r="G2" s="669"/>
      <c r="H2" s="669"/>
    </row>
    <row r="3" spans="1:12" ht="25.5" customHeight="1" x14ac:dyDescent="0.25">
      <c r="B3" s="669" t="s">
        <v>720</v>
      </c>
      <c r="C3" s="669"/>
      <c r="D3" s="669"/>
      <c r="E3" s="669"/>
      <c r="F3" s="669"/>
      <c r="G3" s="669"/>
      <c r="H3" s="669"/>
    </row>
    <row r="4" spans="1:12" ht="30" customHeight="1" x14ac:dyDescent="0.25">
      <c r="A4" s="9"/>
      <c r="B4" s="662" t="s">
        <v>490</v>
      </c>
      <c r="C4" s="662"/>
      <c r="D4" s="662"/>
      <c r="E4" s="662"/>
      <c r="F4" s="662"/>
      <c r="G4" s="662"/>
      <c r="H4" s="662"/>
    </row>
    <row r="5" spans="1:12" x14ac:dyDescent="0.25">
      <c r="A5" s="9"/>
      <c r="B5" s="40"/>
      <c r="C5" s="40"/>
      <c r="D5" s="40"/>
      <c r="E5" s="40"/>
      <c r="F5" s="40"/>
      <c r="G5" s="40"/>
      <c r="H5" s="42"/>
    </row>
    <row r="6" spans="1:12" ht="30" customHeight="1" x14ac:dyDescent="0.25">
      <c r="A6" s="9"/>
      <c r="B6" s="670" t="s">
        <v>329</v>
      </c>
      <c r="C6" s="671"/>
      <c r="D6" s="671"/>
      <c r="E6" s="671"/>
      <c r="F6" s="671"/>
      <c r="G6" s="671"/>
      <c r="H6" s="672"/>
    </row>
    <row r="7" spans="1:12" ht="30" customHeight="1" x14ac:dyDescent="0.25">
      <c r="A7" s="9"/>
      <c r="B7" s="84"/>
      <c r="C7" s="271">
        <v>2015</v>
      </c>
      <c r="D7" s="271">
        <v>2016</v>
      </c>
      <c r="E7" s="271">
        <v>2017</v>
      </c>
      <c r="F7" s="271">
        <v>2018</v>
      </c>
      <c r="G7" s="271">
        <v>2019</v>
      </c>
      <c r="H7" s="271">
        <v>2020</v>
      </c>
    </row>
    <row r="8" spans="1:12" ht="30" customHeight="1" x14ac:dyDescent="0.25">
      <c r="A8" s="9"/>
      <c r="B8" s="272" t="s">
        <v>375</v>
      </c>
      <c r="C8" s="273" t="s">
        <v>38</v>
      </c>
      <c r="D8" s="273" t="s">
        <v>39</v>
      </c>
      <c r="E8" s="273" t="s">
        <v>40</v>
      </c>
      <c r="F8" s="274">
        <v>220</v>
      </c>
      <c r="G8" s="275">
        <v>240</v>
      </c>
      <c r="H8" s="275">
        <v>169</v>
      </c>
    </row>
    <row r="9" spans="1:12" ht="30" customHeight="1" x14ac:dyDescent="0.25">
      <c r="A9" s="9"/>
      <c r="B9" s="272" t="s">
        <v>376</v>
      </c>
      <c r="C9" s="276">
        <v>490377</v>
      </c>
      <c r="D9" s="276">
        <v>749348</v>
      </c>
      <c r="E9" s="276">
        <v>820883</v>
      </c>
      <c r="F9" s="277">
        <v>900382</v>
      </c>
      <c r="G9" s="278">
        <v>792883</v>
      </c>
      <c r="H9" s="278">
        <v>397638</v>
      </c>
      <c r="L9" s="244"/>
    </row>
    <row r="10" spans="1:12" ht="30" customHeight="1" x14ac:dyDescent="0.25">
      <c r="A10" s="9"/>
      <c r="B10" s="279" t="s">
        <v>377</v>
      </c>
      <c r="C10" s="499">
        <f t="shared" ref="C10:D10" si="0">+C9/C8</f>
        <v>3553.4565217391305</v>
      </c>
      <c r="D10" s="499">
        <f t="shared" si="0"/>
        <v>5132.5205479452052</v>
      </c>
      <c r="E10" s="499">
        <f>+E9/E8</f>
        <v>3946.5528846153848</v>
      </c>
      <c r="F10" s="500">
        <v>4093</v>
      </c>
      <c r="G10" s="499">
        <v>3303.6791666666668</v>
      </c>
      <c r="H10" s="499">
        <v>2352.8875739</v>
      </c>
    </row>
    <row r="11" spans="1:12" ht="15" customHeight="1" x14ac:dyDescent="0.25">
      <c r="A11" s="9"/>
      <c r="B11" s="38" t="s">
        <v>82</v>
      </c>
      <c r="C11" s="43"/>
      <c r="D11" s="43"/>
      <c r="E11" s="43"/>
      <c r="F11" s="43"/>
      <c r="G11" s="43"/>
      <c r="H11" s="42"/>
    </row>
    <row r="12" spans="1:12" x14ac:dyDescent="0.25">
      <c r="A12" s="9"/>
      <c r="B12" s="43"/>
      <c r="C12" s="43"/>
      <c r="D12" s="43"/>
      <c r="E12" s="43"/>
      <c r="F12" s="43"/>
      <c r="G12" s="43"/>
      <c r="H12" s="42"/>
    </row>
    <row r="13" spans="1:12" x14ac:dyDescent="0.25">
      <c r="A13" s="9"/>
      <c r="B13" s="41"/>
      <c r="C13" s="42"/>
      <c r="D13" s="42"/>
      <c r="E13" s="42"/>
      <c r="F13" s="42"/>
      <c r="G13" s="42"/>
      <c r="H13" s="42"/>
    </row>
    <row r="14" spans="1:12" x14ac:dyDescent="0.25">
      <c r="A14" s="9"/>
      <c r="B14" s="38"/>
      <c r="C14" s="38"/>
      <c r="D14" s="38"/>
      <c r="E14" s="38"/>
      <c r="F14" s="38"/>
      <c r="G14" s="38"/>
      <c r="H14" s="42"/>
    </row>
    <row r="15" spans="1:12" x14ac:dyDescent="0.25">
      <c r="A15" s="9"/>
      <c r="B15" s="40"/>
      <c r="C15" s="40"/>
      <c r="D15" s="40"/>
      <c r="E15" s="40"/>
      <c r="F15" s="40"/>
      <c r="G15" s="40"/>
      <c r="H15" s="42"/>
    </row>
    <row r="17" spans="6:6" x14ac:dyDescent="0.25">
      <c r="F17" t="s">
        <v>15</v>
      </c>
    </row>
  </sheetData>
  <mergeCells count="4">
    <mergeCell ref="B6:H6"/>
    <mergeCell ref="B4:H4"/>
    <mergeCell ref="B2:H2"/>
    <mergeCell ref="B3:H3"/>
  </mergeCells>
  <pageMargins left="0.7" right="0.7" top="0.75" bottom="0.75" header="0.3" footer="0.3"/>
  <pageSetup paperSize="9" orientation="portrait" r:id="rId1"/>
  <ignoredErrors>
    <ignoredError sqref="C8:E8" numberStoredAsText="1"/>
  </ignoredError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1"/>
  <sheetViews>
    <sheetView showGridLines="0" workbookViewId="0"/>
  </sheetViews>
  <sheetFormatPr defaultColWidth="9.140625" defaultRowHeight="14.25" x14ac:dyDescent="0.2"/>
  <cols>
    <col min="1" max="1" width="11.140625" style="24" customWidth="1"/>
    <col min="2" max="2" width="31.85546875" style="24" customWidth="1"/>
    <col min="3" max="16384" width="9.140625" style="24"/>
  </cols>
  <sheetData>
    <row r="2" spans="2:13" ht="21.75" customHeight="1" x14ac:dyDescent="0.2">
      <c r="B2" s="669" t="s">
        <v>541</v>
      </c>
      <c r="C2" s="669"/>
      <c r="D2" s="669"/>
      <c r="E2" s="669"/>
      <c r="F2" s="669"/>
      <c r="G2" s="669"/>
      <c r="H2" s="669"/>
    </row>
    <row r="3" spans="2:13" ht="27.75" customHeight="1" x14ac:dyDescent="0.2">
      <c r="B3" s="669" t="s">
        <v>618</v>
      </c>
      <c r="C3" s="669"/>
      <c r="D3" s="669"/>
      <c r="E3" s="669"/>
      <c r="F3" s="669"/>
      <c r="G3" s="669"/>
      <c r="H3" s="669"/>
    </row>
    <row r="4" spans="2:13" ht="39.950000000000003" customHeight="1" x14ac:dyDescent="0.2">
      <c r="B4" s="786" t="s">
        <v>739</v>
      </c>
      <c r="C4" s="786"/>
      <c r="D4" s="786"/>
      <c r="E4" s="786"/>
      <c r="F4" s="786"/>
      <c r="G4" s="786"/>
      <c r="H4" s="786"/>
    </row>
    <row r="5" spans="2:13" ht="8.25" customHeight="1" x14ac:dyDescent="0.25">
      <c r="B5" s="75"/>
      <c r="C5" s="75"/>
      <c r="D5" s="75"/>
      <c r="E5" s="75"/>
      <c r="F5" s="75"/>
      <c r="G5" s="75"/>
    </row>
    <row r="6" spans="2:13" ht="30" customHeight="1" x14ac:dyDescent="0.2">
      <c r="B6" s="666" t="s">
        <v>363</v>
      </c>
      <c r="C6" s="667"/>
      <c r="D6" s="667"/>
      <c r="E6" s="667"/>
      <c r="F6" s="667"/>
      <c r="G6" s="667"/>
      <c r="H6" s="668"/>
    </row>
    <row r="7" spans="2:13" ht="30" customHeight="1" x14ac:dyDescent="0.2">
      <c r="B7" s="15" t="s">
        <v>83</v>
      </c>
      <c r="C7" s="15">
        <v>2015</v>
      </c>
      <c r="D7" s="15">
        <v>2016</v>
      </c>
      <c r="E7" s="15">
        <v>2017</v>
      </c>
      <c r="F7" s="15">
        <v>2018</v>
      </c>
      <c r="G7" s="15">
        <v>2019</v>
      </c>
      <c r="H7" s="15">
        <v>2020</v>
      </c>
      <c r="M7" s="24" t="s">
        <v>15</v>
      </c>
    </row>
    <row r="8" spans="2:13" ht="30" customHeight="1" x14ac:dyDescent="0.2">
      <c r="B8" s="222" t="s">
        <v>5</v>
      </c>
      <c r="C8" s="14">
        <v>2</v>
      </c>
      <c r="D8" s="14">
        <v>12</v>
      </c>
      <c r="E8" s="14">
        <v>7</v>
      </c>
      <c r="F8" s="14">
        <v>17</v>
      </c>
      <c r="G8" s="14">
        <v>13</v>
      </c>
      <c r="H8" s="14">
        <v>5</v>
      </c>
    </row>
    <row r="9" spans="2:13" ht="30" customHeight="1" x14ac:dyDescent="0.2">
      <c r="B9" s="222" t="s">
        <v>2</v>
      </c>
      <c r="C9" s="14">
        <v>18</v>
      </c>
      <c r="D9" s="14">
        <v>30</v>
      </c>
      <c r="E9" s="14">
        <v>41</v>
      </c>
      <c r="F9" s="14">
        <v>39</v>
      </c>
      <c r="G9" s="14">
        <v>43</v>
      </c>
      <c r="H9" s="14">
        <v>51</v>
      </c>
    </row>
    <row r="10" spans="2:13" ht="30" customHeight="1" x14ac:dyDescent="0.2">
      <c r="B10" s="222" t="s">
        <v>3</v>
      </c>
      <c r="C10" s="14">
        <v>22</v>
      </c>
      <c r="D10" s="14">
        <v>14</v>
      </c>
      <c r="E10" s="14">
        <v>26</v>
      </c>
      <c r="F10" s="14">
        <v>31</v>
      </c>
      <c r="G10" s="14">
        <v>28</v>
      </c>
      <c r="H10" s="14">
        <v>21</v>
      </c>
    </row>
    <row r="11" spans="2:13" ht="30" customHeight="1" thickBot="1" x14ac:dyDescent="0.25">
      <c r="B11" s="360" t="s">
        <v>16</v>
      </c>
      <c r="C11" s="360">
        <f>SUM(C8:C10)</f>
        <v>42</v>
      </c>
      <c r="D11" s="360">
        <f t="shared" ref="D11:G11" si="0">SUM(D8:D10)</f>
        <v>56</v>
      </c>
      <c r="E11" s="360">
        <f t="shared" si="0"/>
        <v>74</v>
      </c>
      <c r="F11" s="360">
        <f t="shared" si="0"/>
        <v>87</v>
      </c>
      <c r="G11" s="360">
        <f t="shared" si="0"/>
        <v>84</v>
      </c>
      <c r="H11" s="360">
        <f t="shared" ref="H11" si="1">SUM(H8:H10)</f>
        <v>77</v>
      </c>
    </row>
    <row r="12" spans="2:13" ht="30" customHeight="1" thickTop="1" x14ac:dyDescent="0.2">
      <c r="B12" s="300" t="s">
        <v>350</v>
      </c>
      <c r="C12" s="293" t="s">
        <v>38</v>
      </c>
      <c r="D12" s="293" t="s">
        <v>39</v>
      </c>
      <c r="E12" s="293" t="s">
        <v>40</v>
      </c>
      <c r="F12" s="293" t="s">
        <v>41</v>
      </c>
      <c r="G12" s="294">
        <v>240</v>
      </c>
      <c r="H12" s="294">
        <v>169</v>
      </c>
    </row>
    <row r="13" spans="2:13" ht="30" customHeight="1" x14ac:dyDescent="0.2">
      <c r="B13" s="18" t="s">
        <v>18</v>
      </c>
      <c r="C13" s="19">
        <f t="shared" ref="C13:G13" si="2">C11/C12</f>
        <v>0.30434782608695654</v>
      </c>
      <c r="D13" s="19">
        <f t="shared" si="2"/>
        <v>0.38356164383561642</v>
      </c>
      <c r="E13" s="19">
        <f t="shared" si="2"/>
        <v>0.35576923076923078</v>
      </c>
      <c r="F13" s="19">
        <f t="shared" si="2"/>
        <v>0.39545454545454545</v>
      </c>
      <c r="G13" s="19">
        <f t="shared" si="2"/>
        <v>0.35</v>
      </c>
      <c r="H13" s="19">
        <f t="shared" ref="H13" si="3">H11/H12</f>
        <v>0.45562130177514792</v>
      </c>
      <c r="I13" s="109"/>
    </row>
    <row r="14" spans="2:13" s="101" customFormat="1" ht="19.5" customHeight="1" x14ac:dyDescent="0.25">
      <c r="B14" s="83" t="s">
        <v>14</v>
      </c>
      <c r="C14" s="76"/>
      <c r="D14" s="76"/>
      <c r="E14" s="76"/>
      <c r="F14" s="76"/>
      <c r="G14" s="76"/>
      <c r="I14" s="101" t="s">
        <v>15</v>
      </c>
      <c r="K14" s="24"/>
    </row>
    <row r="16" spans="2:13" ht="19.5" customHeight="1" x14ac:dyDescent="0.2"/>
    <row r="17" spans="1:8" ht="18.75" customHeight="1" x14ac:dyDescent="0.2"/>
    <row r="21" spans="1:8" x14ac:dyDescent="0.2">
      <c r="A21" s="8" t="s">
        <v>322</v>
      </c>
      <c r="H21" s="108"/>
    </row>
  </sheetData>
  <mergeCells count="4">
    <mergeCell ref="B6:H6"/>
    <mergeCell ref="B4:H4"/>
    <mergeCell ref="B2:H2"/>
    <mergeCell ref="B3:H3"/>
  </mergeCells>
  <pageMargins left="0.7" right="0.7" top="0.75" bottom="0.75" header="0.3" footer="0.3"/>
  <pageSetup paperSize="9" orientation="portrait" r:id="rId1"/>
  <ignoredErrors>
    <ignoredError sqref="C11:H11" formulaRange="1"/>
    <ignoredError sqref="C12:F12" numberStoredAsText="1"/>
  </ignoredErrors>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6"/>
  <sheetViews>
    <sheetView showGridLines="0" workbookViewId="0">
      <selection activeCell="B3" sqref="B3:H3"/>
    </sheetView>
  </sheetViews>
  <sheetFormatPr defaultColWidth="9.140625" defaultRowHeight="14.25" x14ac:dyDescent="0.2"/>
  <cols>
    <col min="1" max="1" width="10.5703125" style="24" customWidth="1"/>
    <col min="2" max="2" width="33.140625" style="24" customWidth="1"/>
    <col min="3" max="16384" width="9.140625" style="24"/>
  </cols>
  <sheetData>
    <row r="2" spans="2:9" ht="26.25" customHeight="1" x14ac:dyDescent="0.2">
      <c r="B2" s="787" t="s">
        <v>549</v>
      </c>
      <c r="C2" s="787"/>
      <c r="D2" s="787"/>
      <c r="E2" s="787"/>
      <c r="F2" s="787"/>
      <c r="G2" s="787"/>
      <c r="H2" s="787"/>
    </row>
    <row r="3" spans="2:9" ht="28.5" customHeight="1" x14ac:dyDescent="0.2">
      <c r="B3" s="787" t="s">
        <v>740</v>
      </c>
      <c r="C3" s="787"/>
      <c r="D3" s="787"/>
      <c r="E3" s="787"/>
      <c r="F3" s="787"/>
      <c r="G3" s="787"/>
      <c r="H3" s="787"/>
      <c r="I3" s="642"/>
    </row>
    <row r="4" spans="2:9" ht="39.950000000000003" customHeight="1" x14ac:dyDescent="0.2">
      <c r="B4" s="749" t="s">
        <v>550</v>
      </c>
      <c r="C4" s="749"/>
      <c r="D4" s="749"/>
      <c r="E4" s="749"/>
      <c r="F4" s="749"/>
      <c r="G4" s="749"/>
      <c r="H4" s="749"/>
    </row>
    <row r="5" spans="2:9" ht="9" customHeight="1" x14ac:dyDescent="0.25">
      <c r="B5" s="12"/>
      <c r="C5" s="75"/>
      <c r="D5" s="75"/>
      <c r="E5" s="75"/>
      <c r="F5" s="75"/>
      <c r="G5" s="75"/>
    </row>
    <row r="6" spans="2:9" ht="30" customHeight="1" x14ac:dyDescent="0.2">
      <c r="B6" s="666" t="s">
        <v>98</v>
      </c>
      <c r="C6" s="667"/>
      <c r="D6" s="667"/>
      <c r="E6" s="667"/>
      <c r="F6" s="667"/>
      <c r="G6" s="667"/>
      <c r="H6" s="668"/>
    </row>
    <row r="7" spans="2:9" ht="30" customHeight="1" x14ac:dyDescent="0.2">
      <c r="B7" s="290" t="s">
        <v>37</v>
      </c>
      <c r="C7" s="290">
        <v>2015</v>
      </c>
      <c r="D7" s="290">
        <v>2016</v>
      </c>
      <c r="E7" s="290">
        <v>2017</v>
      </c>
      <c r="F7" s="290">
        <v>2018</v>
      </c>
      <c r="G7" s="290">
        <v>2019</v>
      </c>
      <c r="H7" s="290">
        <v>2020</v>
      </c>
    </row>
    <row r="8" spans="2:9" ht="30" customHeight="1" x14ac:dyDescent="0.2">
      <c r="B8" s="267" t="s">
        <v>5</v>
      </c>
      <c r="C8" s="18">
        <v>2</v>
      </c>
      <c r="D8" s="18">
        <v>9</v>
      </c>
      <c r="E8" s="18">
        <v>9</v>
      </c>
      <c r="F8" s="18">
        <v>17</v>
      </c>
      <c r="G8" s="18">
        <v>12</v>
      </c>
      <c r="H8" s="18">
        <v>5</v>
      </c>
    </row>
    <row r="9" spans="2:9" ht="30" customHeight="1" x14ac:dyDescent="0.2">
      <c r="B9" s="267" t="s">
        <v>2</v>
      </c>
      <c r="C9" s="18">
        <v>16</v>
      </c>
      <c r="D9" s="18">
        <v>25</v>
      </c>
      <c r="E9" s="18">
        <v>30</v>
      </c>
      <c r="F9" s="18">
        <v>37</v>
      </c>
      <c r="G9" s="18">
        <v>34</v>
      </c>
      <c r="H9" s="18">
        <v>37</v>
      </c>
    </row>
    <row r="10" spans="2:9" ht="30" customHeight="1" x14ac:dyDescent="0.2">
      <c r="B10" s="267" t="s">
        <v>3</v>
      </c>
      <c r="C10" s="18">
        <v>17</v>
      </c>
      <c r="D10" s="18">
        <v>11</v>
      </c>
      <c r="E10" s="18">
        <v>24</v>
      </c>
      <c r="F10" s="18">
        <v>36</v>
      </c>
      <c r="G10" s="18">
        <v>28</v>
      </c>
      <c r="H10" s="18">
        <v>17</v>
      </c>
    </row>
    <row r="11" spans="2:9" ht="30" customHeight="1" thickBot="1" x14ac:dyDescent="0.25">
      <c r="B11" s="32" t="s">
        <v>1</v>
      </c>
      <c r="C11" s="292">
        <f t="shared" ref="C11:F11" si="0">SUM(C8:C10)</f>
        <v>35</v>
      </c>
      <c r="D11" s="32">
        <f t="shared" si="0"/>
        <v>45</v>
      </c>
      <c r="E11" s="32">
        <f t="shared" si="0"/>
        <v>63</v>
      </c>
      <c r="F11" s="32">
        <f t="shared" si="0"/>
        <v>90</v>
      </c>
      <c r="G11" s="292">
        <f>SUM(G8:G10)</f>
        <v>74</v>
      </c>
      <c r="H11" s="292">
        <f>SUM(H8:H10)</f>
        <v>59</v>
      </c>
    </row>
    <row r="12" spans="2:9" ht="30" customHeight="1" thickTop="1" x14ac:dyDescent="0.2">
      <c r="B12" s="300" t="s">
        <v>350</v>
      </c>
      <c r="C12" s="293" t="s">
        <v>38</v>
      </c>
      <c r="D12" s="293" t="s">
        <v>39</v>
      </c>
      <c r="E12" s="293" t="s">
        <v>40</v>
      </c>
      <c r="F12" s="293" t="s">
        <v>41</v>
      </c>
      <c r="G12" s="294">
        <v>240</v>
      </c>
      <c r="H12" s="294">
        <v>169</v>
      </c>
    </row>
    <row r="13" spans="2:9" ht="30" customHeight="1" x14ac:dyDescent="0.2">
      <c r="B13" s="18" t="s">
        <v>18</v>
      </c>
      <c r="C13" s="138">
        <f t="shared" ref="C13:G13" si="1">C11/C12</f>
        <v>0.25362318840579712</v>
      </c>
      <c r="D13" s="19">
        <f t="shared" si="1"/>
        <v>0.30821917808219179</v>
      </c>
      <c r="E13" s="19">
        <f t="shared" si="1"/>
        <v>0.30288461538461536</v>
      </c>
      <c r="F13" s="19">
        <f t="shared" si="1"/>
        <v>0.40909090909090912</v>
      </c>
      <c r="G13" s="19">
        <f t="shared" si="1"/>
        <v>0.30833333333333335</v>
      </c>
      <c r="H13" s="19">
        <f t="shared" ref="H13" si="2">H11/H12</f>
        <v>0.34911242603550297</v>
      </c>
    </row>
    <row r="14" spans="2:9" ht="15" customHeight="1" x14ac:dyDescent="0.25">
      <c r="B14" s="1" t="s">
        <v>14</v>
      </c>
      <c r="C14" s="76"/>
      <c r="D14" s="76"/>
      <c r="E14" s="76"/>
      <c r="F14" s="76"/>
      <c r="G14" s="76"/>
    </row>
    <row r="15" spans="2:9" ht="15" x14ac:dyDescent="0.25">
      <c r="B15" s="75"/>
      <c r="C15" s="75"/>
    </row>
    <row r="16" spans="2:9" ht="15" x14ac:dyDescent="0.25">
      <c r="B16" s="75"/>
      <c r="F16" s="24" t="s">
        <v>15</v>
      </c>
    </row>
  </sheetData>
  <mergeCells count="4">
    <mergeCell ref="B6:H6"/>
    <mergeCell ref="B4:H4"/>
    <mergeCell ref="B2:H2"/>
    <mergeCell ref="B3:H3"/>
  </mergeCells>
  <pageMargins left="0.7" right="0.7" top="0.75" bottom="0.75" header="0.3" footer="0.3"/>
  <pageSetup paperSize="9" orientation="portrait" r:id="rId1"/>
  <ignoredErrors>
    <ignoredError sqref="C11:H11" formulaRange="1"/>
    <ignoredError sqref="C12:F12" numberStoredAsText="1"/>
  </ignoredError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4"/>
  <sheetViews>
    <sheetView showGridLines="0" workbookViewId="0">
      <selection activeCell="B3" sqref="B3:H3"/>
    </sheetView>
  </sheetViews>
  <sheetFormatPr defaultColWidth="9.140625" defaultRowHeight="14.25" x14ac:dyDescent="0.2"/>
  <cols>
    <col min="1" max="1" width="10.5703125" style="24" customWidth="1"/>
    <col min="2" max="2" width="31.28515625" style="24" customWidth="1"/>
    <col min="3" max="16384" width="9.140625" style="24"/>
  </cols>
  <sheetData>
    <row r="2" spans="2:8" ht="26.25" customHeight="1" x14ac:dyDescent="0.2">
      <c r="B2" s="787" t="s">
        <v>549</v>
      </c>
      <c r="C2" s="787"/>
      <c r="D2" s="787"/>
      <c r="E2" s="787"/>
      <c r="F2" s="787"/>
      <c r="G2" s="787"/>
      <c r="H2" s="787"/>
    </row>
    <row r="3" spans="2:8" ht="24" customHeight="1" x14ac:dyDescent="0.2">
      <c r="B3" s="787" t="s">
        <v>740</v>
      </c>
      <c r="C3" s="787"/>
      <c r="D3" s="787"/>
      <c r="E3" s="787"/>
      <c r="F3" s="787"/>
      <c r="G3" s="787"/>
      <c r="H3" s="787"/>
    </row>
    <row r="4" spans="2:8" ht="39.950000000000003" customHeight="1" x14ac:dyDescent="0.2">
      <c r="B4" s="749" t="s">
        <v>551</v>
      </c>
      <c r="C4" s="749"/>
      <c r="D4" s="749"/>
      <c r="E4" s="749"/>
      <c r="F4" s="749"/>
      <c r="G4" s="749"/>
      <c r="H4" s="749"/>
    </row>
    <row r="5" spans="2:8" ht="9" customHeight="1" x14ac:dyDescent="0.25">
      <c r="B5" s="80"/>
      <c r="C5" s="75"/>
      <c r="D5" s="75"/>
      <c r="E5" s="75"/>
      <c r="F5" s="75"/>
      <c r="G5" s="75"/>
    </row>
    <row r="6" spans="2:8" ht="30" customHeight="1" x14ac:dyDescent="0.2">
      <c r="B6" s="666" t="s">
        <v>98</v>
      </c>
      <c r="C6" s="667"/>
      <c r="D6" s="667"/>
      <c r="E6" s="667"/>
      <c r="F6" s="667"/>
      <c r="G6" s="667"/>
      <c r="H6" s="668"/>
    </row>
    <row r="7" spans="2:8" ht="30" customHeight="1" x14ac:dyDescent="0.2">
      <c r="B7" s="290" t="s">
        <v>42</v>
      </c>
      <c r="C7" s="290">
        <v>2015</v>
      </c>
      <c r="D7" s="290">
        <v>2016</v>
      </c>
      <c r="E7" s="290">
        <v>2017</v>
      </c>
      <c r="F7" s="290">
        <v>2018</v>
      </c>
      <c r="G7" s="290">
        <v>2019</v>
      </c>
      <c r="H7" s="290">
        <v>2020</v>
      </c>
    </row>
    <row r="8" spans="2:8" ht="30" customHeight="1" x14ac:dyDescent="0.2">
      <c r="B8" s="222" t="s">
        <v>0</v>
      </c>
      <c r="C8" s="18">
        <v>7</v>
      </c>
      <c r="D8" s="18">
        <v>15</v>
      </c>
      <c r="E8" s="18">
        <v>20</v>
      </c>
      <c r="F8" s="18">
        <v>34</v>
      </c>
      <c r="G8" s="18">
        <v>34</v>
      </c>
      <c r="H8" s="18">
        <v>18</v>
      </c>
    </row>
    <row r="9" spans="2:8" ht="30" customHeight="1" x14ac:dyDescent="0.2">
      <c r="B9" s="222" t="s">
        <v>52</v>
      </c>
      <c r="C9" s="18">
        <v>0</v>
      </c>
      <c r="D9" s="18">
        <v>5</v>
      </c>
      <c r="E9" s="18">
        <v>8</v>
      </c>
      <c r="F9" s="18">
        <v>14</v>
      </c>
      <c r="G9" s="18">
        <v>10</v>
      </c>
      <c r="H9" s="18">
        <v>8</v>
      </c>
    </row>
    <row r="10" spans="2:8" ht="30" customHeight="1" x14ac:dyDescent="0.2">
      <c r="B10" s="222" t="s">
        <v>53</v>
      </c>
      <c r="C10" s="18">
        <v>28</v>
      </c>
      <c r="D10" s="18">
        <v>25</v>
      </c>
      <c r="E10" s="18">
        <v>35</v>
      </c>
      <c r="F10" s="18">
        <v>42</v>
      </c>
      <c r="G10" s="18">
        <v>30</v>
      </c>
      <c r="H10" s="18">
        <v>33</v>
      </c>
    </row>
    <row r="11" spans="2:8" ht="30" customHeight="1" thickBot="1" x14ac:dyDescent="0.25">
      <c r="B11" s="32" t="s">
        <v>1</v>
      </c>
      <c r="C11" s="292">
        <f t="shared" ref="C11:E11" si="0">SUM(C8:C10)</f>
        <v>35</v>
      </c>
      <c r="D11" s="292">
        <f t="shared" si="0"/>
        <v>45</v>
      </c>
      <c r="E11" s="292">
        <f t="shared" si="0"/>
        <v>63</v>
      </c>
      <c r="F11" s="292">
        <f>SUM(F8:F10)</f>
        <v>90</v>
      </c>
      <c r="G11" s="292">
        <f>SUM(G8:G10)</f>
        <v>74</v>
      </c>
      <c r="H11" s="292">
        <f>SUM(H8:H10)</f>
        <v>59</v>
      </c>
    </row>
    <row r="12" spans="2:8" ht="30" customHeight="1" thickTop="1" x14ac:dyDescent="0.2">
      <c r="B12" s="300" t="s">
        <v>350</v>
      </c>
      <c r="C12" s="293" t="s">
        <v>38</v>
      </c>
      <c r="D12" s="293" t="s">
        <v>39</v>
      </c>
      <c r="E12" s="293" t="s">
        <v>40</v>
      </c>
      <c r="F12" s="293" t="s">
        <v>41</v>
      </c>
      <c r="G12" s="294">
        <v>240</v>
      </c>
      <c r="H12" s="294">
        <v>169</v>
      </c>
    </row>
    <row r="13" spans="2:8" ht="30" customHeight="1" x14ac:dyDescent="0.2">
      <c r="B13" s="18" t="s">
        <v>142</v>
      </c>
      <c r="C13" s="138">
        <f t="shared" ref="C13:G13" si="1">C11/C12</f>
        <v>0.25362318840579712</v>
      </c>
      <c r="D13" s="19">
        <f t="shared" si="1"/>
        <v>0.30821917808219179</v>
      </c>
      <c r="E13" s="19">
        <f t="shared" si="1"/>
        <v>0.30288461538461536</v>
      </c>
      <c r="F13" s="19">
        <f t="shared" si="1"/>
        <v>0.40909090909090912</v>
      </c>
      <c r="G13" s="19">
        <f t="shared" si="1"/>
        <v>0.30833333333333335</v>
      </c>
      <c r="H13" s="19">
        <f t="shared" ref="H13" si="2">H11/H12</f>
        <v>0.34911242603550297</v>
      </c>
    </row>
    <row r="14" spans="2:8" ht="15" customHeight="1" x14ac:dyDescent="0.2">
      <c r="B14" s="30" t="s">
        <v>14</v>
      </c>
      <c r="C14" s="100"/>
      <c r="D14" s="100"/>
      <c r="E14" s="100"/>
      <c r="F14" s="100"/>
      <c r="G14" s="100"/>
    </row>
  </sheetData>
  <mergeCells count="4">
    <mergeCell ref="B6:H6"/>
    <mergeCell ref="B4:H4"/>
    <mergeCell ref="B2:H2"/>
    <mergeCell ref="B3:H3"/>
  </mergeCells>
  <pageMargins left="0.7" right="0.7" top="0.75" bottom="0.75" header="0.3" footer="0.3"/>
  <pageSetup paperSize="9" orientation="portrait" r:id="rId1"/>
  <ignoredErrors>
    <ignoredError sqref="C11:H11" formulaRange="1"/>
    <ignoredError sqref="C12:F12" numberStoredAsText="1"/>
  </ignoredErrors>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8"/>
  <sheetViews>
    <sheetView showGridLines="0" workbookViewId="0">
      <selection activeCell="I5" sqref="I5"/>
    </sheetView>
  </sheetViews>
  <sheetFormatPr defaultColWidth="9.140625" defaultRowHeight="14.25" x14ac:dyDescent="0.2"/>
  <cols>
    <col min="1" max="1" width="10.5703125" style="24" customWidth="1"/>
    <col min="2" max="2" width="10.7109375" style="24" customWidth="1"/>
    <col min="3" max="3" width="16.28515625" style="24" customWidth="1"/>
    <col min="4" max="4" width="15.85546875" style="24" customWidth="1"/>
    <col min="5" max="5" width="16.28515625" style="24" customWidth="1"/>
    <col min="6" max="6" width="13.28515625" style="24" customWidth="1"/>
    <col min="7" max="16384" width="9.140625" style="24"/>
  </cols>
  <sheetData>
    <row r="2" spans="2:8" ht="26.25" customHeight="1" x14ac:dyDescent="0.2">
      <c r="B2" s="787" t="s">
        <v>549</v>
      </c>
      <c r="C2" s="787"/>
      <c r="D2" s="787"/>
      <c r="E2" s="787"/>
      <c r="F2" s="787"/>
    </row>
    <row r="3" spans="2:8" ht="22.5" customHeight="1" x14ac:dyDescent="0.2">
      <c r="B3" s="787" t="s">
        <v>740</v>
      </c>
      <c r="C3" s="787"/>
      <c r="D3" s="787"/>
      <c r="E3" s="787"/>
      <c r="F3" s="787"/>
      <c r="G3" s="642"/>
      <c r="H3" s="642"/>
    </row>
    <row r="4" spans="2:8" ht="34.5" customHeight="1" x14ac:dyDescent="0.25">
      <c r="B4" s="729" t="s">
        <v>552</v>
      </c>
      <c r="C4" s="729"/>
      <c r="D4" s="729"/>
      <c r="E4" s="729"/>
      <c r="F4" s="729"/>
    </row>
    <row r="5" spans="2:8" ht="9" customHeight="1" x14ac:dyDescent="0.25">
      <c r="B5"/>
      <c r="C5"/>
      <c r="D5"/>
      <c r="E5"/>
      <c r="F5"/>
    </row>
    <row r="6" spans="2:8" ht="30" customHeight="1" x14ac:dyDescent="0.2">
      <c r="B6" s="726" t="s">
        <v>98</v>
      </c>
      <c r="C6" s="727"/>
      <c r="D6" s="727"/>
      <c r="E6" s="727"/>
      <c r="F6" s="728"/>
    </row>
    <row r="7" spans="2:8" ht="30" customHeight="1" x14ac:dyDescent="0.2">
      <c r="B7" s="730" t="s">
        <v>7</v>
      </c>
      <c r="C7" s="732" t="s">
        <v>67</v>
      </c>
      <c r="D7" s="733"/>
      <c r="E7" s="734"/>
      <c r="F7" s="735" t="s">
        <v>66</v>
      </c>
    </row>
    <row r="8" spans="2:8" ht="32.25" customHeight="1" thickBot="1" x14ac:dyDescent="0.25">
      <c r="B8" s="731"/>
      <c r="C8" s="337" t="s">
        <v>58</v>
      </c>
      <c r="D8" s="338" t="s">
        <v>59</v>
      </c>
      <c r="E8" s="339" t="s">
        <v>60</v>
      </c>
      <c r="F8" s="736"/>
    </row>
    <row r="9" spans="2:8" ht="30" customHeight="1" thickTop="1" x14ac:dyDescent="0.2">
      <c r="B9" s="340">
        <v>2015</v>
      </c>
      <c r="C9" s="353" t="s">
        <v>20</v>
      </c>
      <c r="D9" s="354" t="s">
        <v>20</v>
      </c>
      <c r="E9" s="355" t="s">
        <v>20</v>
      </c>
      <c r="F9" s="344" t="s">
        <v>178</v>
      </c>
    </row>
    <row r="10" spans="2:8" ht="30" customHeight="1" x14ac:dyDescent="0.2">
      <c r="B10" s="345">
        <v>2016</v>
      </c>
      <c r="C10" s="430">
        <v>23</v>
      </c>
      <c r="D10" s="414">
        <v>7</v>
      </c>
      <c r="E10" s="415">
        <v>15</v>
      </c>
      <c r="F10" s="346" t="s">
        <v>177</v>
      </c>
    </row>
    <row r="11" spans="2:8" ht="30" customHeight="1" x14ac:dyDescent="0.2">
      <c r="B11" s="345">
        <v>2017</v>
      </c>
      <c r="C11" s="430">
        <v>18</v>
      </c>
      <c r="D11" s="414">
        <v>23</v>
      </c>
      <c r="E11" s="415">
        <v>22</v>
      </c>
      <c r="F11" s="356" t="s">
        <v>175</v>
      </c>
    </row>
    <row r="12" spans="2:8" ht="30" customHeight="1" x14ac:dyDescent="0.2">
      <c r="B12" s="345">
        <v>2018</v>
      </c>
      <c r="C12" s="430">
        <v>29</v>
      </c>
      <c r="D12" s="414">
        <v>24</v>
      </c>
      <c r="E12" s="415">
        <v>37</v>
      </c>
      <c r="F12" s="356" t="s">
        <v>176</v>
      </c>
    </row>
    <row r="13" spans="2:8" ht="30" customHeight="1" x14ac:dyDescent="0.2">
      <c r="B13" s="345">
        <v>2019</v>
      </c>
      <c r="C13" s="416">
        <v>34</v>
      </c>
      <c r="D13" s="272">
        <v>6</v>
      </c>
      <c r="E13" s="417">
        <v>34</v>
      </c>
      <c r="F13" s="356" t="s">
        <v>174</v>
      </c>
    </row>
    <row r="14" spans="2:8" ht="30" customHeight="1" x14ac:dyDescent="0.2">
      <c r="B14" s="345">
        <v>2020</v>
      </c>
      <c r="C14" s="416">
        <v>21</v>
      </c>
      <c r="D14" s="272">
        <v>20</v>
      </c>
      <c r="E14" s="417">
        <v>18</v>
      </c>
      <c r="F14" s="356" t="s">
        <v>323</v>
      </c>
    </row>
    <row r="15" spans="2:8" ht="15" customHeight="1" x14ac:dyDescent="0.25">
      <c r="B15" s="61" t="s">
        <v>14</v>
      </c>
      <c r="C15"/>
      <c r="D15"/>
      <c r="E15"/>
      <c r="F15"/>
    </row>
    <row r="16" spans="2:8" ht="15" x14ac:dyDescent="0.25">
      <c r="B16" s="1" t="s">
        <v>179</v>
      </c>
    </row>
    <row r="18" spans="5:5" x14ac:dyDescent="0.2">
      <c r="E18" s="24" t="s">
        <v>15</v>
      </c>
    </row>
  </sheetData>
  <mergeCells count="7">
    <mergeCell ref="B2:F2"/>
    <mergeCell ref="B7:B8"/>
    <mergeCell ref="C7:E7"/>
    <mergeCell ref="F7:F8"/>
    <mergeCell ref="B4:F4"/>
    <mergeCell ref="B6:F6"/>
    <mergeCell ref="B3:F3"/>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6"/>
  <sheetViews>
    <sheetView showGridLines="0" workbookViewId="0">
      <selection activeCell="B3" sqref="B3:I3"/>
    </sheetView>
  </sheetViews>
  <sheetFormatPr defaultColWidth="9.140625" defaultRowHeight="14.25" x14ac:dyDescent="0.2"/>
  <cols>
    <col min="1" max="1" width="10.5703125" style="24" customWidth="1"/>
    <col min="2" max="2" width="9.140625" style="24"/>
    <col min="3" max="3" width="15.85546875" style="24" customWidth="1"/>
    <col min="4" max="4" width="11.42578125" style="24" customWidth="1"/>
    <col min="5" max="5" width="11.85546875" style="24" customWidth="1"/>
    <col min="6" max="6" width="12.28515625" style="24" customWidth="1"/>
    <col min="7" max="8" width="11.42578125" style="24" customWidth="1"/>
    <col min="9" max="9" width="11.85546875" style="24" customWidth="1"/>
    <col min="10" max="16384" width="9.140625" style="24"/>
  </cols>
  <sheetData>
    <row r="2" spans="2:9" ht="26.25" customHeight="1" x14ac:dyDescent="0.2">
      <c r="B2" s="787" t="s">
        <v>549</v>
      </c>
      <c r="C2" s="787"/>
      <c r="D2" s="787"/>
      <c r="E2" s="787"/>
      <c r="F2" s="787"/>
      <c r="G2" s="787"/>
      <c r="H2" s="787"/>
      <c r="I2" s="787"/>
    </row>
    <row r="3" spans="2:9" ht="27" customHeight="1" x14ac:dyDescent="0.2">
      <c r="B3" s="787" t="s">
        <v>740</v>
      </c>
      <c r="C3" s="787"/>
      <c r="D3" s="787"/>
      <c r="E3" s="787"/>
      <c r="F3" s="787"/>
      <c r="G3" s="787"/>
      <c r="H3" s="787"/>
      <c r="I3" s="787"/>
    </row>
    <row r="4" spans="2:9" ht="38.25" customHeight="1" x14ac:dyDescent="0.25">
      <c r="B4" s="729" t="s">
        <v>553</v>
      </c>
      <c r="C4" s="729"/>
      <c r="D4" s="729"/>
      <c r="E4" s="729"/>
      <c r="F4" s="729"/>
      <c r="G4" s="729"/>
      <c r="H4" s="729"/>
      <c r="I4" s="729"/>
    </row>
    <row r="5" spans="2:9" ht="9" customHeight="1" x14ac:dyDescent="0.25">
      <c r="B5" s="110"/>
    </row>
    <row r="6" spans="2:9" ht="30" customHeight="1" x14ac:dyDescent="0.2">
      <c r="B6" s="666" t="s">
        <v>365</v>
      </c>
      <c r="C6" s="667"/>
      <c r="D6" s="667"/>
      <c r="E6" s="667"/>
      <c r="F6" s="667"/>
      <c r="G6" s="667"/>
      <c r="H6" s="667"/>
      <c r="I6" s="668"/>
    </row>
    <row r="7" spans="2:9" ht="30" customHeight="1" x14ac:dyDescent="0.2">
      <c r="B7" s="789" t="s">
        <v>7</v>
      </c>
      <c r="C7" s="792" t="s">
        <v>168</v>
      </c>
      <c r="D7" s="794" t="s">
        <v>169</v>
      </c>
      <c r="E7" s="794" t="s">
        <v>170</v>
      </c>
      <c r="F7" s="794" t="s">
        <v>171</v>
      </c>
      <c r="G7" s="794" t="s">
        <v>172</v>
      </c>
      <c r="H7" s="797" t="s">
        <v>173</v>
      </c>
      <c r="I7" s="735" t="s">
        <v>185</v>
      </c>
    </row>
    <row r="8" spans="2:9" ht="30" customHeight="1" x14ac:dyDescent="0.2">
      <c r="B8" s="790"/>
      <c r="C8" s="792"/>
      <c r="D8" s="795"/>
      <c r="E8" s="795"/>
      <c r="F8" s="795"/>
      <c r="G8" s="795"/>
      <c r="H8" s="798"/>
      <c r="I8" s="756"/>
    </row>
    <row r="9" spans="2:9" ht="30" customHeight="1" thickBot="1" x14ac:dyDescent="0.25">
      <c r="B9" s="791"/>
      <c r="C9" s="793"/>
      <c r="D9" s="796"/>
      <c r="E9" s="796"/>
      <c r="F9" s="796"/>
      <c r="G9" s="796"/>
      <c r="H9" s="799"/>
      <c r="I9" s="736"/>
    </row>
    <row r="10" spans="2:9" ht="30" customHeight="1" thickTop="1" x14ac:dyDescent="0.2">
      <c r="B10" s="340">
        <v>2015</v>
      </c>
      <c r="C10" s="431" t="s">
        <v>20</v>
      </c>
      <c r="D10" s="432" t="s">
        <v>20</v>
      </c>
      <c r="E10" s="432" t="s">
        <v>20</v>
      </c>
      <c r="F10" s="432" t="s">
        <v>20</v>
      </c>
      <c r="G10" s="432" t="s">
        <v>20</v>
      </c>
      <c r="H10" s="433" t="s">
        <v>20</v>
      </c>
      <c r="I10" s="344" t="s">
        <v>178</v>
      </c>
    </row>
    <row r="11" spans="2:9" ht="30" customHeight="1" x14ac:dyDescent="0.2">
      <c r="B11" s="345">
        <v>2016</v>
      </c>
      <c r="C11" s="434">
        <v>5</v>
      </c>
      <c r="D11" s="311">
        <v>20</v>
      </c>
      <c r="E11" s="311">
        <v>21</v>
      </c>
      <c r="F11" s="311">
        <v>20</v>
      </c>
      <c r="G11" s="311">
        <v>27</v>
      </c>
      <c r="H11" s="435">
        <v>26</v>
      </c>
      <c r="I11" s="346" t="s">
        <v>177</v>
      </c>
    </row>
    <row r="12" spans="2:9" ht="30" customHeight="1" x14ac:dyDescent="0.2">
      <c r="B12" s="345">
        <v>2017</v>
      </c>
      <c r="C12" s="434">
        <v>5</v>
      </c>
      <c r="D12" s="253">
        <v>46</v>
      </c>
      <c r="E12" s="253">
        <v>38</v>
      </c>
      <c r="F12" s="253">
        <v>37</v>
      </c>
      <c r="G12" s="253">
        <v>53</v>
      </c>
      <c r="H12" s="436">
        <v>44</v>
      </c>
      <c r="I12" s="346" t="s">
        <v>175</v>
      </c>
    </row>
    <row r="13" spans="2:9" ht="30" customHeight="1" x14ac:dyDescent="0.2">
      <c r="B13" s="345">
        <v>2018</v>
      </c>
      <c r="C13" s="434">
        <v>18</v>
      </c>
      <c r="D13" s="437">
        <v>43</v>
      </c>
      <c r="E13" s="438">
        <v>36</v>
      </c>
      <c r="F13" s="438">
        <v>43</v>
      </c>
      <c r="G13" s="438">
        <v>69</v>
      </c>
      <c r="H13" s="439">
        <v>43</v>
      </c>
      <c r="I13" s="346" t="s">
        <v>176</v>
      </c>
    </row>
    <row r="14" spans="2:9" ht="30" customHeight="1" x14ac:dyDescent="0.2">
      <c r="B14" s="345">
        <v>2019</v>
      </c>
      <c r="C14" s="346">
        <v>21</v>
      </c>
      <c r="D14" s="281">
        <v>49</v>
      </c>
      <c r="E14" s="222">
        <v>40</v>
      </c>
      <c r="F14" s="222">
        <v>47</v>
      </c>
      <c r="G14" s="440">
        <v>43</v>
      </c>
      <c r="H14" s="441">
        <v>42</v>
      </c>
      <c r="I14" s="356" t="s">
        <v>174</v>
      </c>
    </row>
    <row r="15" spans="2:9" ht="30" customHeight="1" x14ac:dyDescent="0.2">
      <c r="B15" s="345">
        <v>2020</v>
      </c>
      <c r="C15" s="346">
        <v>11</v>
      </c>
      <c r="D15" s="281">
        <v>33</v>
      </c>
      <c r="E15" s="222">
        <v>25</v>
      </c>
      <c r="F15" s="222">
        <v>33</v>
      </c>
      <c r="G15" s="440">
        <v>40</v>
      </c>
      <c r="H15" s="441">
        <v>46</v>
      </c>
      <c r="I15" s="356" t="s">
        <v>323</v>
      </c>
    </row>
    <row r="16" spans="2:9" x14ac:dyDescent="0.2">
      <c r="C16" s="788" t="s">
        <v>51</v>
      </c>
      <c r="D16" s="788"/>
      <c r="E16" s="788"/>
      <c r="F16" s="788"/>
      <c r="G16" s="788"/>
      <c r="H16" s="788"/>
    </row>
    <row r="17" spans="3:3" ht="15" x14ac:dyDescent="0.25">
      <c r="C17" s="1" t="s">
        <v>179</v>
      </c>
    </row>
    <row r="18" spans="3:3" x14ac:dyDescent="0.2">
      <c r="C18" s="1"/>
    </row>
    <row r="19" spans="3:3" x14ac:dyDescent="0.2">
      <c r="C19" s="1"/>
    </row>
    <row r="20" spans="3:3" x14ac:dyDescent="0.2">
      <c r="C20" s="1"/>
    </row>
    <row r="21" spans="3:3" x14ac:dyDescent="0.2">
      <c r="C21" s="1"/>
    </row>
    <row r="22" spans="3:3" x14ac:dyDescent="0.2">
      <c r="C22" s="1"/>
    </row>
    <row r="23" spans="3:3" x14ac:dyDescent="0.2">
      <c r="C23" s="1"/>
    </row>
    <row r="24" spans="3:3" x14ac:dyDescent="0.2">
      <c r="C24" s="1"/>
    </row>
    <row r="25" spans="3:3" x14ac:dyDescent="0.2">
      <c r="C25" s="1"/>
    </row>
    <row r="26" spans="3:3" x14ac:dyDescent="0.2">
      <c r="C26" s="1"/>
    </row>
    <row r="27" spans="3:3" x14ac:dyDescent="0.2">
      <c r="C27" s="1"/>
    </row>
    <row r="28" spans="3:3" x14ac:dyDescent="0.2">
      <c r="C28" s="1"/>
    </row>
    <row r="29" spans="3:3" x14ac:dyDescent="0.2">
      <c r="C29" s="1"/>
    </row>
    <row r="30" spans="3:3" x14ac:dyDescent="0.2">
      <c r="C30" s="1"/>
    </row>
    <row r="31" spans="3:3" x14ac:dyDescent="0.2">
      <c r="C31" s="1"/>
    </row>
    <row r="32" spans="3:3" x14ac:dyDescent="0.2">
      <c r="C32" s="1"/>
    </row>
    <row r="33" spans="3:6" x14ac:dyDescent="0.2">
      <c r="C33" s="1"/>
    </row>
    <row r="35" spans="3:6" x14ac:dyDescent="0.2">
      <c r="C35" s="61" t="s">
        <v>180</v>
      </c>
    </row>
    <row r="36" spans="3:6" x14ac:dyDescent="0.2">
      <c r="C36" s="24" t="s">
        <v>150</v>
      </c>
      <c r="D36" s="24" t="s">
        <v>181</v>
      </c>
      <c r="E36" s="24" t="s">
        <v>182</v>
      </c>
      <c r="F36" s="24" t="s">
        <v>183</v>
      </c>
    </row>
  </sheetData>
  <mergeCells count="13">
    <mergeCell ref="B2:I2"/>
    <mergeCell ref="B4:I4"/>
    <mergeCell ref="C16:H16"/>
    <mergeCell ref="B7:B9"/>
    <mergeCell ref="C7:C9"/>
    <mergeCell ref="D7:D9"/>
    <mergeCell ref="B6:I6"/>
    <mergeCell ref="E7:E9"/>
    <mergeCell ref="F7:F9"/>
    <mergeCell ref="G7:G9"/>
    <mergeCell ref="H7:H9"/>
    <mergeCell ref="I7:I9"/>
    <mergeCell ref="B3:I3"/>
  </mergeCells>
  <pageMargins left="0.7" right="0.7" top="0.75" bottom="0.75" header="0.3" footer="0.3"/>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3"/>
  <sheetViews>
    <sheetView showGridLines="0" workbookViewId="0">
      <selection activeCell="L8" sqref="L8"/>
    </sheetView>
  </sheetViews>
  <sheetFormatPr defaultRowHeight="15" x14ac:dyDescent="0.25"/>
  <cols>
    <col min="1" max="1" width="4.28515625" customWidth="1"/>
    <col min="2" max="2" width="30.85546875" customWidth="1"/>
    <col min="8" max="8" width="9.28515625" customWidth="1"/>
  </cols>
  <sheetData>
    <row r="2" spans="1:8" x14ac:dyDescent="0.25">
      <c r="B2" s="700" t="s">
        <v>554</v>
      </c>
      <c r="C2" s="700"/>
      <c r="D2" s="700"/>
      <c r="E2" s="700"/>
      <c r="F2" s="700"/>
      <c r="G2" s="700"/>
      <c r="H2" s="700"/>
    </row>
    <row r="3" spans="1:8" ht="20.25" customHeight="1" x14ac:dyDescent="0.25">
      <c r="B3" s="710" t="s">
        <v>621</v>
      </c>
      <c r="C3" s="710"/>
      <c r="D3" s="710"/>
      <c r="E3" s="710"/>
      <c r="F3" s="710"/>
      <c r="G3" s="710"/>
      <c r="H3" s="710"/>
    </row>
    <row r="4" spans="1:8" ht="36" customHeight="1" x14ac:dyDescent="0.25">
      <c r="A4" s="134"/>
      <c r="B4" s="709" t="s">
        <v>555</v>
      </c>
      <c r="C4" s="709"/>
      <c r="D4" s="709"/>
      <c r="E4" s="709"/>
      <c r="F4" s="709"/>
      <c r="G4" s="709"/>
      <c r="H4" s="709"/>
    </row>
    <row r="5" spans="1:8" ht="4.5" customHeight="1" x14ac:dyDescent="0.25">
      <c r="B5" s="130"/>
      <c r="C5" s="130"/>
      <c r="D5" s="130"/>
      <c r="E5" s="130"/>
      <c r="F5" s="130"/>
    </row>
    <row r="6" spans="1:8" ht="30" customHeight="1" x14ac:dyDescent="0.25">
      <c r="B6" s="706" t="s">
        <v>97</v>
      </c>
      <c r="C6" s="707"/>
      <c r="D6" s="707"/>
      <c r="E6" s="707"/>
      <c r="F6" s="707"/>
      <c r="G6" s="707"/>
      <c r="H6" s="708"/>
    </row>
    <row r="7" spans="1:8" ht="30" customHeight="1" thickBot="1" x14ac:dyDescent="0.3">
      <c r="B7" s="442" t="s">
        <v>37</v>
      </c>
      <c r="C7" s="315">
        <v>2015</v>
      </c>
      <c r="D7" s="316">
        <v>2016</v>
      </c>
      <c r="E7" s="316">
        <v>2017</v>
      </c>
      <c r="F7" s="317">
        <v>2018</v>
      </c>
      <c r="G7" s="318">
        <v>2019</v>
      </c>
      <c r="H7" s="318">
        <v>2020</v>
      </c>
    </row>
    <row r="8" spans="1:8" ht="30" customHeight="1" x14ac:dyDescent="0.25">
      <c r="B8" s="296" t="s">
        <v>5</v>
      </c>
      <c r="C8" s="311" t="s">
        <v>20</v>
      </c>
      <c r="D8" s="319">
        <v>1</v>
      </c>
      <c r="E8" s="319">
        <v>0</v>
      </c>
      <c r="F8" s="311">
        <v>3</v>
      </c>
      <c r="G8" s="311">
        <v>0</v>
      </c>
      <c r="H8" s="443">
        <v>3</v>
      </c>
    </row>
    <row r="9" spans="1:8" ht="30" customHeight="1" x14ac:dyDescent="0.25">
      <c r="B9" s="297" t="s">
        <v>2</v>
      </c>
      <c r="C9" s="253" t="s">
        <v>20</v>
      </c>
      <c r="D9" s="305">
        <v>1</v>
      </c>
      <c r="E9" s="305">
        <v>5</v>
      </c>
      <c r="F9" s="253">
        <v>1</v>
      </c>
      <c r="G9" s="253">
        <v>9</v>
      </c>
      <c r="H9" s="444">
        <v>15</v>
      </c>
    </row>
    <row r="10" spans="1:8" ht="30" customHeight="1" thickBot="1" x14ac:dyDescent="0.3">
      <c r="B10" s="320" t="s">
        <v>3</v>
      </c>
      <c r="C10" s="321" t="s">
        <v>20</v>
      </c>
      <c r="D10" s="445">
        <v>0</v>
      </c>
      <c r="E10" s="445">
        <v>0</v>
      </c>
      <c r="F10" s="321">
        <v>5</v>
      </c>
      <c r="G10" s="321">
        <v>2</v>
      </c>
      <c r="H10" s="446">
        <v>8</v>
      </c>
    </row>
    <row r="11" spans="1:8" ht="30" customHeight="1" thickBot="1" x14ac:dyDescent="0.3">
      <c r="B11" s="447" t="s">
        <v>1</v>
      </c>
      <c r="C11" s="448" t="s">
        <v>20</v>
      </c>
      <c r="D11" s="448">
        <f t="shared" ref="D11:E11" si="0">SUM(D8:D10)</f>
        <v>2</v>
      </c>
      <c r="E11" s="448">
        <f t="shared" si="0"/>
        <v>5</v>
      </c>
      <c r="F11" s="448">
        <v>9</v>
      </c>
      <c r="G11" s="448">
        <v>11</v>
      </c>
      <c r="H11" s="449">
        <v>26</v>
      </c>
    </row>
    <row r="12" spans="1:8" ht="30" customHeight="1" thickTop="1" x14ac:dyDescent="0.25">
      <c r="B12" s="311" t="s">
        <v>350</v>
      </c>
      <c r="C12" s="322">
        <v>138</v>
      </c>
      <c r="D12" s="323">
        <v>146</v>
      </c>
      <c r="E12" s="323">
        <v>208</v>
      </c>
      <c r="F12" s="324" t="s">
        <v>41</v>
      </c>
      <c r="G12" s="325">
        <v>240</v>
      </c>
      <c r="H12" s="450">
        <v>169</v>
      </c>
    </row>
    <row r="13" spans="1:8" ht="30" customHeight="1" x14ac:dyDescent="0.25">
      <c r="B13" s="18" t="s">
        <v>18</v>
      </c>
      <c r="C13" s="149" t="s">
        <v>20</v>
      </c>
      <c r="D13" s="149">
        <f t="shared" ref="D13:G13" si="1">D11/D12</f>
        <v>1.3698630136986301E-2</v>
      </c>
      <c r="E13" s="149">
        <f t="shared" si="1"/>
        <v>2.403846153846154E-2</v>
      </c>
      <c r="F13" s="149">
        <f t="shared" si="1"/>
        <v>4.0909090909090909E-2</v>
      </c>
      <c r="G13" s="19">
        <f t="shared" si="1"/>
        <v>4.583333333333333E-2</v>
      </c>
      <c r="H13" s="138">
        <f t="shared" ref="H13" si="2">H11/H12</f>
        <v>0.15384615384615385</v>
      </c>
    </row>
    <row r="14" spans="1:8" ht="15.75" customHeight="1" x14ac:dyDescent="0.25">
      <c r="B14" s="131" t="s">
        <v>51</v>
      </c>
    </row>
    <row r="15" spans="1:8" ht="15.75" x14ac:dyDescent="0.25">
      <c r="B15" s="1" t="s">
        <v>366</v>
      </c>
    </row>
    <row r="23" spans="1:1" x14ac:dyDescent="0.25">
      <c r="A23" s="247" t="s">
        <v>292</v>
      </c>
    </row>
  </sheetData>
  <mergeCells count="4">
    <mergeCell ref="B6:H6"/>
    <mergeCell ref="B2:H2"/>
    <mergeCell ref="B4:H4"/>
    <mergeCell ref="B3:H3"/>
  </mergeCells>
  <pageMargins left="0.7" right="0.7" top="0.75" bottom="0.75" header="0.3" footer="0.3"/>
  <pageSetup paperSize="9" orientation="portrait" horizontalDpi="300" verticalDpi="300" r:id="rId1"/>
  <ignoredErrors>
    <ignoredError sqref="D11:E11" formulaRange="1"/>
    <ignoredError sqref="F12" numberStoredAsText="1"/>
  </ignoredErrors>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5"/>
  <sheetViews>
    <sheetView showGridLines="0" workbookViewId="0">
      <selection activeCell="K6" sqref="K6"/>
    </sheetView>
  </sheetViews>
  <sheetFormatPr defaultRowHeight="15" x14ac:dyDescent="0.25"/>
  <cols>
    <col min="1" max="1" width="5.5703125" customWidth="1"/>
    <col min="2" max="2" width="31.42578125" customWidth="1"/>
    <col min="8" max="8" width="8.85546875" customWidth="1"/>
  </cols>
  <sheetData>
    <row r="2" spans="1:8" x14ac:dyDescent="0.25">
      <c r="B2" s="700" t="s">
        <v>554</v>
      </c>
      <c r="C2" s="700"/>
      <c r="D2" s="700"/>
      <c r="E2" s="700"/>
      <c r="F2" s="700"/>
      <c r="G2" s="700"/>
      <c r="H2" s="700"/>
    </row>
    <row r="3" spans="1:8" ht="16.5" customHeight="1" x14ac:dyDescent="0.25">
      <c r="B3" s="710" t="s">
        <v>621</v>
      </c>
      <c r="C3" s="710"/>
      <c r="D3" s="710"/>
      <c r="E3" s="710"/>
      <c r="F3" s="710"/>
      <c r="G3" s="710"/>
      <c r="H3" s="710"/>
    </row>
    <row r="4" spans="1:8" ht="48" customHeight="1" x14ac:dyDescent="0.25">
      <c r="A4" s="142"/>
      <c r="B4" s="709" t="s">
        <v>556</v>
      </c>
      <c r="C4" s="709"/>
      <c r="D4" s="709"/>
      <c r="E4" s="709"/>
      <c r="F4" s="709"/>
      <c r="G4" s="709"/>
      <c r="H4" s="709"/>
    </row>
    <row r="5" spans="1:8" ht="9" customHeight="1" x14ac:dyDescent="0.25"/>
    <row r="6" spans="1:8" ht="30" customHeight="1" x14ac:dyDescent="0.25">
      <c r="B6" s="706" t="s">
        <v>97</v>
      </c>
      <c r="C6" s="707"/>
      <c r="D6" s="707"/>
      <c r="E6" s="707"/>
      <c r="F6" s="707"/>
      <c r="G6" s="707"/>
      <c r="H6" s="708"/>
    </row>
    <row r="7" spans="1:8" ht="30" customHeight="1" thickBot="1" x14ac:dyDescent="0.3">
      <c r="B7" s="442" t="s">
        <v>36</v>
      </c>
      <c r="C7" s="315">
        <v>2015</v>
      </c>
      <c r="D7" s="316">
        <v>2016</v>
      </c>
      <c r="E7" s="316">
        <v>2017</v>
      </c>
      <c r="F7" s="317">
        <v>2018</v>
      </c>
      <c r="G7" s="318">
        <v>2019</v>
      </c>
      <c r="H7" s="318">
        <v>2020</v>
      </c>
    </row>
    <row r="8" spans="1:8" ht="30" customHeight="1" x14ac:dyDescent="0.25">
      <c r="B8" s="296" t="s">
        <v>0</v>
      </c>
      <c r="C8" s="311" t="s">
        <v>20</v>
      </c>
      <c r="D8" s="319">
        <v>1</v>
      </c>
      <c r="E8" s="319">
        <v>4</v>
      </c>
      <c r="F8" s="311">
        <v>4</v>
      </c>
      <c r="G8" s="311">
        <v>7</v>
      </c>
      <c r="H8" s="311">
        <v>8</v>
      </c>
    </row>
    <row r="9" spans="1:8" ht="30" customHeight="1" x14ac:dyDescent="0.25">
      <c r="B9" s="297" t="s">
        <v>52</v>
      </c>
      <c r="C9" s="253" t="s">
        <v>20</v>
      </c>
      <c r="D9" s="305">
        <v>0</v>
      </c>
      <c r="E9" s="305">
        <v>0</v>
      </c>
      <c r="F9" s="253">
        <v>0</v>
      </c>
      <c r="G9" s="253">
        <v>0</v>
      </c>
      <c r="H9" s="253">
        <v>2</v>
      </c>
    </row>
    <row r="10" spans="1:8" ht="30" customHeight="1" thickBot="1" x14ac:dyDescent="0.3">
      <c r="B10" s="320" t="s">
        <v>53</v>
      </c>
      <c r="C10" s="321" t="s">
        <v>20</v>
      </c>
      <c r="D10" s="445">
        <v>1</v>
      </c>
      <c r="E10" s="445">
        <v>1</v>
      </c>
      <c r="F10" s="321">
        <v>5</v>
      </c>
      <c r="G10" s="321">
        <v>4</v>
      </c>
      <c r="H10" s="321">
        <v>16</v>
      </c>
    </row>
    <row r="11" spans="1:8" ht="30" customHeight="1" thickBot="1" x14ac:dyDescent="0.3">
      <c r="B11" s="447" t="s">
        <v>1</v>
      </c>
      <c r="C11" s="448" t="s">
        <v>20</v>
      </c>
      <c r="D11" s="448">
        <f t="shared" ref="D11:E11" si="0">SUM(D8:D10)</f>
        <v>2</v>
      </c>
      <c r="E11" s="448">
        <f t="shared" si="0"/>
        <v>5</v>
      </c>
      <c r="F11" s="448">
        <v>9</v>
      </c>
      <c r="G11" s="448">
        <v>11</v>
      </c>
      <c r="H11" s="448">
        <v>26</v>
      </c>
    </row>
    <row r="12" spans="1:8" ht="30" customHeight="1" thickTop="1" x14ac:dyDescent="0.25">
      <c r="B12" s="311" t="s">
        <v>350</v>
      </c>
      <c r="C12" s="322">
        <v>138</v>
      </c>
      <c r="D12" s="323">
        <v>146</v>
      </c>
      <c r="E12" s="323">
        <v>208</v>
      </c>
      <c r="F12" s="324" t="s">
        <v>41</v>
      </c>
      <c r="G12" s="325">
        <v>240</v>
      </c>
      <c r="H12" s="325">
        <v>169</v>
      </c>
    </row>
    <row r="13" spans="1:8" ht="30" customHeight="1" x14ac:dyDescent="0.25">
      <c r="B13" s="18" t="s">
        <v>18</v>
      </c>
      <c r="C13" s="149" t="s">
        <v>20</v>
      </c>
      <c r="D13" s="149">
        <f t="shared" ref="D13:G13" si="1">D11/D12</f>
        <v>1.3698630136986301E-2</v>
      </c>
      <c r="E13" s="149">
        <f t="shared" si="1"/>
        <v>2.403846153846154E-2</v>
      </c>
      <c r="F13" s="149">
        <f t="shared" si="1"/>
        <v>4.0909090909090909E-2</v>
      </c>
      <c r="G13" s="19">
        <f t="shared" si="1"/>
        <v>4.583333333333333E-2</v>
      </c>
      <c r="H13" s="19">
        <f t="shared" ref="H13" si="2">H11/H12</f>
        <v>0.15384615384615385</v>
      </c>
    </row>
    <row r="14" spans="1:8" ht="15.75" customHeight="1" x14ac:dyDescent="0.25">
      <c r="B14" s="131" t="s">
        <v>51</v>
      </c>
    </row>
    <row r="15" spans="1:8" ht="15.75" x14ac:dyDescent="0.25">
      <c r="B15" s="1" t="s">
        <v>366</v>
      </c>
    </row>
  </sheetData>
  <mergeCells count="4">
    <mergeCell ref="B6:H6"/>
    <mergeCell ref="B2:H2"/>
    <mergeCell ref="B4:H4"/>
    <mergeCell ref="B3:H3"/>
  </mergeCells>
  <pageMargins left="0.7" right="0.7" top="0.75" bottom="0.75" header="0.3" footer="0.3"/>
  <ignoredErrors>
    <ignoredError sqref="D11:E11" formulaRange="1"/>
    <ignoredError sqref="F12" numberStoredAsText="1"/>
  </ignoredErrors>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6"/>
  <sheetViews>
    <sheetView showGridLines="0" workbookViewId="0">
      <selection activeCell="K9" sqref="K9"/>
    </sheetView>
  </sheetViews>
  <sheetFormatPr defaultRowHeight="15" x14ac:dyDescent="0.25"/>
  <cols>
    <col min="1" max="1" width="2.85546875" customWidth="1"/>
    <col min="2" max="2" width="11" customWidth="1"/>
    <col min="3" max="3" width="15.7109375" customWidth="1"/>
    <col min="4" max="4" width="17.140625" customWidth="1"/>
    <col min="5" max="5" width="15.42578125" customWidth="1"/>
    <col min="6" max="6" width="13.28515625" customWidth="1"/>
  </cols>
  <sheetData>
    <row r="2" spans="1:6" x14ac:dyDescent="0.25">
      <c r="B2" s="700" t="s">
        <v>558</v>
      </c>
      <c r="C2" s="700"/>
      <c r="D2" s="700"/>
      <c r="E2" s="700"/>
      <c r="F2" s="700"/>
    </row>
    <row r="3" spans="1:6" ht="22.5" customHeight="1" x14ac:dyDescent="0.25">
      <c r="B3" s="710" t="s">
        <v>621</v>
      </c>
      <c r="C3" s="710"/>
      <c r="D3" s="710"/>
      <c r="E3" s="710"/>
      <c r="F3" s="710"/>
    </row>
    <row r="4" spans="1:6" ht="29.25" customHeight="1" x14ac:dyDescent="0.25">
      <c r="A4" s="136"/>
      <c r="B4" s="711" t="s">
        <v>557</v>
      </c>
      <c r="C4" s="711"/>
      <c r="D4" s="711"/>
      <c r="E4" s="711"/>
      <c r="F4" s="711"/>
    </row>
    <row r="5" spans="1:6" ht="8.25" customHeight="1" x14ac:dyDescent="0.25"/>
    <row r="6" spans="1:6" ht="30" customHeight="1" x14ac:dyDescent="0.25">
      <c r="B6" s="706" t="s">
        <v>400</v>
      </c>
      <c r="C6" s="707"/>
      <c r="D6" s="707"/>
      <c r="E6" s="707"/>
      <c r="F6" s="708"/>
    </row>
    <row r="7" spans="1:6" ht="27" customHeight="1" x14ac:dyDescent="0.25">
      <c r="A7" t="s">
        <v>15</v>
      </c>
      <c r="B7" s="800" t="s">
        <v>7</v>
      </c>
      <c r="C7" s="802" t="s">
        <v>225</v>
      </c>
      <c r="D7" s="803"/>
      <c r="E7" s="804"/>
      <c r="F7" s="805" t="s">
        <v>66</v>
      </c>
    </row>
    <row r="8" spans="1:6" ht="33" customHeight="1" thickBot="1" x14ac:dyDescent="0.3">
      <c r="B8" s="801"/>
      <c r="C8" s="213" t="s">
        <v>223</v>
      </c>
      <c r="D8" s="214" t="s">
        <v>59</v>
      </c>
      <c r="E8" s="215" t="s">
        <v>224</v>
      </c>
      <c r="F8" s="720"/>
    </row>
    <row r="9" spans="1:6" ht="30" customHeight="1" thickTop="1" x14ac:dyDescent="0.25">
      <c r="B9" s="216">
        <v>2015</v>
      </c>
      <c r="C9" s="451" t="s">
        <v>20</v>
      </c>
      <c r="D9" s="386" t="s">
        <v>20</v>
      </c>
      <c r="E9" s="452" t="s">
        <v>20</v>
      </c>
      <c r="F9" s="217" t="s">
        <v>472</v>
      </c>
    </row>
    <row r="10" spans="1:6" ht="30" customHeight="1" x14ac:dyDescent="0.25">
      <c r="A10" t="s">
        <v>15</v>
      </c>
      <c r="B10" s="14">
        <v>2016</v>
      </c>
      <c r="C10" s="453" t="s">
        <v>20</v>
      </c>
      <c r="D10" s="222" t="s">
        <v>20</v>
      </c>
      <c r="E10" s="454" t="s">
        <v>20</v>
      </c>
      <c r="F10" s="218" t="s">
        <v>471</v>
      </c>
    </row>
    <row r="11" spans="1:6" ht="30" customHeight="1" x14ac:dyDescent="0.25">
      <c r="B11" s="14">
        <v>2017</v>
      </c>
      <c r="C11" s="453">
        <v>1</v>
      </c>
      <c r="D11" s="222">
        <v>0</v>
      </c>
      <c r="E11" s="454">
        <v>4</v>
      </c>
      <c r="F11" s="218" t="s">
        <v>63</v>
      </c>
    </row>
    <row r="12" spans="1:6" ht="30" customHeight="1" x14ac:dyDescent="0.25">
      <c r="B12" s="14">
        <v>2018</v>
      </c>
      <c r="C12" s="453">
        <v>1</v>
      </c>
      <c r="D12" s="222">
        <v>2</v>
      </c>
      <c r="E12" s="454">
        <v>6</v>
      </c>
      <c r="F12" s="218" t="s">
        <v>235</v>
      </c>
    </row>
    <row r="13" spans="1:6" ht="30" customHeight="1" x14ac:dyDescent="0.25">
      <c r="B13" s="222">
        <v>2019</v>
      </c>
      <c r="C13" s="223">
        <v>3</v>
      </c>
      <c r="D13" s="222">
        <v>0</v>
      </c>
      <c r="E13" s="454">
        <v>8</v>
      </c>
      <c r="F13" s="218" t="s">
        <v>234</v>
      </c>
    </row>
    <row r="14" spans="1:6" ht="30" customHeight="1" x14ac:dyDescent="0.25">
      <c r="B14" s="222">
        <v>2020</v>
      </c>
      <c r="C14" s="223">
        <v>4</v>
      </c>
      <c r="D14" s="222">
        <v>5</v>
      </c>
      <c r="E14" s="454">
        <v>17</v>
      </c>
      <c r="F14" s="218" t="s">
        <v>324</v>
      </c>
    </row>
    <row r="15" spans="1:6" ht="15.75" customHeight="1" x14ac:dyDescent="0.25">
      <c r="B15" s="131" t="s">
        <v>51</v>
      </c>
      <c r="F15" s="157"/>
    </row>
    <row r="16" spans="1:6" ht="15.75" x14ac:dyDescent="0.25">
      <c r="B16" s="1" t="s">
        <v>366</v>
      </c>
    </row>
  </sheetData>
  <mergeCells count="7">
    <mergeCell ref="B6:F6"/>
    <mergeCell ref="B7:B8"/>
    <mergeCell ref="C7:E7"/>
    <mergeCell ref="F7:F8"/>
    <mergeCell ref="B2:F2"/>
    <mergeCell ref="B4:F4"/>
    <mergeCell ref="B3:F3"/>
  </mergeCell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election activeCell="K8" sqref="K8"/>
    </sheetView>
  </sheetViews>
  <sheetFormatPr defaultRowHeight="15" x14ac:dyDescent="0.25"/>
  <cols>
    <col min="1" max="1" width="10.28515625" customWidth="1"/>
    <col min="2" max="2" width="31.7109375" customWidth="1"/>
    <col min="8" max="8" width="9.140625" customWidth="1"/>
  </cols>
  <sheetData>
    <row r="1" spans="1:12" ht="15.75" customHeight="1" x14ac:dyDescent="0.25">
      <c r="B1" s="131"/>
    </row>
    <row r="2" spans="1:12" ht="16.5" customHeight="1" x14ac:dyDescent="0.25">
      <c r="B2" s="700" t="s">
        <v>554</v>
      </c>
      <c r="C2" s="700"/>
      <c r="D2" s="700"/>
      <c r="E2" s="700"/>
      <c r="F2" s="700"/>
      <c r="G2" s="700"/>
      <c r="H2" s="700"/>
    </row>
    <row r="3" spans="1:12" ht="24" customHeight="1" x14ac:dyDescent="0.25">
      <c r="B3" s="700" t="s">
        <v>622</v>
      </c>
      <c r="C3" s="700"/>
      <c r="D3" s="700"/>
      <c r="E3" s="700"/>
      <c r="F3" s="700"/>
      <c r="G3" s="700"/>
      <c r="H3" s="700"/>
    </row>
    <row r="4" spans="1:12" ht="38.25" customHeight="1" x14ac:dyDescent="0.25">
      <c r="B4" s="806" t="s">
        <v>559</v>
      </c>
      <c r="C4" s="806"/>
      <c r="D4" s="806"/>
      <c r="E4" s="806"/>
      <c r="F4" s="806"/>
      <c r="G4" s="806"/>
      <c r="H4" s="806"/>
    </row>
    <row r="5" spans="1:12" ht="10.5" customHeight="1" x14ac:dyDescent="0.25">
      <c r="B5" s="352"/>
      <c r="C5" s="352"/>
      <c r="D5" s="352"/>
      <c r="E5" s="352"/>
      <c r="F5" s="352"/>
      <c r="G5" s="352"/>
      <c r="H5" s="352"/>
    </row>
    <row r="6" spans="1:12" ht="30" customHeight="1" x14ac:dyDescent="0.25">
      <c r="A6" s="134"/>
      <c r="B6" s="706" t="s">
        <v>113</v>
      </c>
      <c r="C6" s="707"/>
      <c r="D6" s="707"/>
      <c r="E6" s="707"/>
      <c r="F6" s="707"/>
      <c r="G6" s="707"/>
      <c r="H6" s="708"/>
      <c r="L6" t="s">
        <v>15</v>
      </c>
    </row>
    <row r="7" spans="1:12" ht="30" customHeight="1" thickBot="1" x14ac:dyDescent="0.3">
      <c r="B7" s="314" t="s">
        <v>37</v>
      </c>
      <c r="C7" s="315">
        <v>2015</v>
      </c>
      <c r="D7" s="316">
        <v>2016</v>
      </c>
      <c r="E7" s="316">
        <v>2017</v>
      </c>
      <c r="F7" s="317">
        <v>2018</v>
      </c>
      <c r="G7" s="318">
        <v>2019</v>
      </c>
      <c r="H7" s="318">
        <v>2020</v>
      </c>
    </row>
    <row r="8" spans="1:12" ht="30" customHeight="1" x14ac:dyDescent="0.25">
      <c r="B8" s="296" t="s">
        <v>5</v>
      </c>
      <c r="C8" s="311">
        <v>0</v>
      </c>
      <c r="D8" s="319">
        <v>2</v>
      </c>
      <c r="E8" s="319">
        <v>3</v>
      </c>
      <c r="F8" s="311">
        <v>15</v>
      </c>
      <c r="G8" s="311">
        <v>10</v>
      </c>
      <c r="H8" s="311">
        <v>4</v>
      </c>
    </row>
    <row r="9" spans="1:12" ht="30" customHeight="1" x14ac:dyDescent="0.25">
      <c r="B9" s="297" t="s">
        <v>2</v>
      </c>
      <c r="C9" s="253">
        <v>5</v>
      </c>
      <c r="D9" s="305">
        <v>9</v>
      </c>
      <c r="E9" s="305">
        <v>13</v>
      </c>
      <c r="F9" s="253">
        <v>22</v>
      </c>
      <c r="G9" s="253">
        <v>30</v>
      </c>
      <c r="H9" s="253">
        <v>21</v>
      </c>
    </row>
    <row r="10" spans="1:12" ht="30" customHeight="1" thickBot="1" x14ac:dyDescent="0.3">
      <c r="B10" s="320" t="s">
        <v>3</v>
      </c>
      <c r="C10" s="321">
        <v>4</v>
      </c>
      <c r="D10" s="445">
        <v>4</v>
      </c>
      <c r="E10" s="445">
        <v>9</v>
      </c>
      <c r="F10" s="321">
        <v>16</v>
      </c>
      <c r="G10" s="321">
        <v>17</v>
      </c>
      <c r="H10" s="321">
        <v>11</v>
      </c>
    </row>
    <row r="11" spans="1:12" ht="30" customHeight="1" thickBot="1" x14ac:dyDescent="0.3">
      <c r="B11" s="447" t="s">
        <v>1</v>
      </c>
      <c r="C11" s="448">
        <f t="shared" ref="C11:G11" si="0">SUM(C8:C10)</f>
        <v>9</v>
      </c>
      <c r="D11" s="448">
        <f t="shared" si="0"/>
        <v>15</v>
      </c>
      <c r="E11" s="448">
        <f t="shared" si="0"/>
        <v>25</v>
      </c>
      <c r="F11" s="448">
        <f t="shared" si="0"/>
        <v>53</v>
      </c>
      <c r="G11" s="448">
        <f t="shared" si="0"/>
        <v>57</v>
      </c>
      <c r="H11" s="448">
        <f t="shared" ref="H11" si="1">SUM(H8:H10)</f>
        <v>36</v>
      </c>
    </row>
    <row r="12" spans="1:12" ht="30" customHeight="1" thickTop="1" x14ac:dyDescent="0.25">
      <c r="B12" s="311" t="s">
        <v>350</v>
      </c>
      <c r="C12" s="322">
        <v>138</v>
      </c>
      <c r="D12" s="323">
        <v>146</v>
      </c>
      <c r="E12" s="323">
        <v>208</v>
      </c>
      <c r="F12" s="324" t="s">
        <v>41</v>
      </c>
      <c r="G12" s="325">
        <v>240</v>
      </c>
      <c r="H12" s="325">
        <v>169</v>
      </c>
    </row>
    <row r="13" spans="1:12" ht="30" customHeight="1" x14ac:dyDescent="0.25">
      <c r="B13" s="18" t="s">
        <v>18</v>
      </c>
      <c r="C13" s="149">
        <f t="shared" ref="C13:G13" si="2">C11/C12</f>
        <v>6.5217391304347824E-2</v>
      </c>
      <c r="D13" s="149">
        <f t="shared" si="2"/>
        <v>0.10273972602739725</v>
      </c>
      <c r="E13" s="149">
        <f t="shared" si="2"/>
        <v>0.1201923076923077</v>
      </c>
      <c r="F13" s="149">
        <f t="shared" si="2"/>
        <v>0.24090909090909091</v>
      </c>
      <c r="G13" s="19">
        <f t="shared" si="2"/>
        <v>0.23749999999999999</v>
      </c>
      <c r="H13" s="19">
        <f t="shared" ref="H13" si="3">H11/H12</f>
        <v>0.21301775147928995</v>
      </c>
    </row>
    <row r="14" spans="1:12" ht="30" customHeight="1" x14ac:dyDescent="0.25">
      <c r="B14" s="131" t="s">
        <v>51</v>
      </c>
    </row>
  </sheetData>
  <mergeCells count="4">
    <mergeCell ref="B6:H6"/>
    <mergeCell ref="B2:H2"/>
    <mergeCell ref="B4:H4"/>
    <mergeCell ref="B3:H3"/>
  </mergeCells>
  <pageMargins left="0.7" right="0.7" top="0.75" bottom="0.75" header="0.3" footer="0.3"/>
  <pageSetup paperSize="9" orientation="portrait" r:id="rId1"/>
  <ignoredErrors>
    <ignoredError sqref="C11:H11" formulaRange="1"/>
    <ignoredError sqref="F12" numberStoredAsText="1"/>
  </ignoredErrors>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4"/>
  <sheetViews>
    <sheetView showGridLines="0" workbookViewId="0">
      <selection activeCell="L10" sqref="L10"/>
    </sheetView>
  </sheetViews>
  <sheetFormatPr defaultRowHeight="15" x14ac:dyDescent="0.25"/>
  <cols>
    <col min="1" max="1" width="10.85546875" customWidth="1"/>
    <col min="2" max="2" width="32.140625" customWidth="1"/>
  </cols>
  <sheetData>
    <row r="1" spans="2:13" ht="15.75" customHeight="1" x14ac:dyDescent="0.25">
      <c r="B1" s="131"/>
    </row>
    <row r="2" spans="2:13" ht="21" customHeight="1" x14ac:dyDescent="0.25">
      <c r="B2" s="700" t="s">
        <v>554</v>
      </c>
      <c r="C2" s="700"/>
      <c r="D2" s="700"/>
      <c r="E2" s="700"/>
      <c r="F2" s="700"/>
      <c r="G2" s="700"/>
      <c r="H2" s="700"/>
    </row>
    <row r="3" spans="2:13" ht="26.25" customHeight="1" x14ac:dyDescent="0.25">
      <c r="B3" s="700" t="s">
        <v>622</v>
      </c>
      <c r="C3" s="700"/>
      <c r="D3" s="700"/>
      <c r="E3" s="700"/>
      <c r="F3" s="700"/>
      <c r="G3" s="700"/>
      <c r="H3" s="700"/>
    </row>
    <row r="4" spans="2:13" ht="37.5" customHeight="1" x14ac:dyDescent="0.25">
      <c r="B4" s="806" t="s">
        <v>560</v>
      </c>
      <c r="C4" s="806"/>
      <c r="D4" s="806"/>
      <c r="E4" s="806"/>
      <c r="F4" s="806"/>
      <c r="G4" s="806"/>
      <c r="H4" s="806"/>
    </row>
    <row r="5" spans="2:13" ht="9.75" customHeight="1" x14ac:dyDescent="0.25">
      <c r="B5" s="406"/>
      <c r="C5" s="406"/>
      <c r="D5" s="406"/>
      <c r="E5" s="406"/>
      <c r="F5" s="406"/>
      <c r="G5" s="406"/>
    </row>
    <row r="6" spans="2:13" ht="30" customHeight="1" x14ac:dyDescent="0.25">
      <c r="B6" s="706" t="s">
        <v>113</v>
      </c>
      <c r="C6" s="707"/>
      <c r="D6" s="707"/>
      <c r="E6" s="707"/>
      <c r="F6" s="707"/>
      <c r="G6" s="707"/>
      <c r="H6" s="708"/>
      <c r="M6" t="s">
        <v>15</v>
      </c>
    </row>
    <row r="7" spans="2:13" ht="30" customHeight="1" thickBot="1" x14ac:dyDescent="0.3">
      <c r="B7" s="314" t="s">
        <v>36</v>
      </c>
      <c r="C7" s="315">
        <v>2015</v>
      </c>
      <c r="D7" s="316">
        <v>2016</v>
      </c>
      <c r="E7" s="316">
        <v>2017</v>
      </c>
      <c r="F7" s="317">
        <v>2018</v>
      </c>
      <c r="G7" s="318">
        <v>2019</v>
      </c>
      <c r="H7" s="318">
        <v>2020</v>
      </c>
    </row>
    <row r="8" spans="2:13" ht="30" customHeight="1" x14ac:dyDescent="0.25">
      <c r="B8" s="296" t="s">
        <v>0</v>
      </c>
      <c r="C8" s="311">
        <v>2</v>
      </c>
      <c r="D8" s="319">
        <v>5</v>
      </c>
      <c r="E8" s="319">
        <v>7</v>
      </c>
      <c r="F8" s="311">
        <v>25</v>
      </c>
      <c r="G8" s="311">
        <v>23</v>
      </c>
      <c r="H8" s="311">
        <v>9</v>
      </c>
    </row>
    <row r="9" spans="2:13" ht="30" customHeight="1" x14ac:dyDescent="0.25">
      <c r="B9" s="297" t="s">
        <v>52</v>
      </c>
      <c r="C9" s="253">
        <v>0</v>
      </c>
      <c r="D9" s="305">
        <v>0</v>
      </c>
      <c r="E9" s="305">
        <v>3</v>
      </c>
      <c r="F9" s="253">
        <v>6</v>
      </c>
      <c r="G9" s="253">
        <v>15</v>
      </c>
      <c r="H9" s="253">
        <v>5</v>
      </c>
    </row>
    <row r="10" spans="2:13" ht="30" customHeight="1" thickBot="1" x14ac:dyDescent="0.3">
      <c r="B10" s="320" t="s">
        <v>53</v>
      </c>
      <c r="C10" s="321">
        <v>7</v>
      </c>
      <c r="D10" s="445">
        <v>10</v>
      </c>
      <c r="E10" s="445">
        <v>15</v>
      </c>
      <c r="F10" s="321">
        <v>22</v>
      </c>
      <c r="G10" s="321">
        <v>19</v>
      </c>
      <c r="H10" s="321">
        <v>22</v>
      </c>
    </row>
    <row r="11" spans="2:13" ht="30" customHeight="1" thickBot="1" x14ac:dyDescent="0.3">
      <c r="B11" s="447" t="s">
        <v>1</v>
      </c>
      <c r="C11" s="448">
        <f t="shared" ref="C11:G11" si="0">SUM(C8:C10)</f>
        <v>9</v>
      </c>
      <c r="D11" s="448">
        <f t="shared" si="0"/>
        <v>15</v>
      </c>
      <c r="E11" s="448">
        <f t="shared" si="0"/>
        <v>25</v>
      </c>
      <c r="F11" s="448">
        <f t="shared" si="0"/>
        <v>53</v>
      </c>
      <c r="G11" s="448">
        <f t="shared" si="0"/>
        <v>57</v>
      </c>
      <c r="H11" s="448">
        <f t="shared" ref="H11" si="1">SUM(H8:H10)</f>
        <v>36</v>
      </c>
    </row>
    <row r="12" spans="2:13" ht="30" customHeight="1" thickTop="1" x14ac:dyDescent="0.25">
      <c r="B12" s="311" t="s">
        <v>350</v>
      </c>
      <c r="C12" s="322">
        <v>138</v>
      </c>
      <c r="D12" s="323">
        <v>146</v>
      </c>
      <c r="E12" s="323">
        <v>208</v>
      </c>
      <c r="F12" s="324" t="s">
        <v>41</v>
      </c>
      <c r="G12" s="325">
        <v>240</v>
      </c>
      <c r="H12" s="325">
        <v>169</v>
      </c>
    </row>
    <row r="13" spans="2:13" ht="30" customHeight="1" x14ac:dyDescent="0.25">
      <c r="B13" s="18" t="s">
        <v>18</v>
      </c>
      <c r="C13" s="149">
        <f t="shared" ref="C13:G13" si="2">C11/C12</f>
        <v>6.5217391304347824E-2</v>
      </c>
      <c r="D13" s="149">
        <f t="shared" si="2"/>
        <v>0.10273972602739725</v>
      </c>
      <c r="E13" s="149">
        <f t="shared" si="2"/>
        <v>0.1201923076923077</v>
      </c>
      <c r="F13" s="149">
        <f t="shared" si="2"/>
        <v>0.24090909090909091</v>
      </c>
      <c r="G13" s="19">
        <f t="shared" si="2"/>
        <v>0.23749999999999999</v>
      </c>
      <c r="H13" s="19">
        <f t="shared" ref="H13" si="3">H11/H12</f>
        <v>0.21301775147928995</v>
      </c>
    </row>
    <row r="14" spans="2:13" ht="30" customHeight="1" x14ac:dyDescent="0.25">
      <c r="B14" s="131" t="s">
        <v>51</v>
      </c>
    </row>
  </sheetData>
  <mergeCells count="4">
    <mergeCell ref="B6:H6"/>
    <mergeCell ref="B4:H4"/>
    <mergeCell ref="B2:H2"/>
    <mergeCell ref="B3:H3"/>
  </mergeCells>
  <pageMargins left="0.7" right="0.7" top="0.75" bottom="0.75" header="0.3" footer="0.3"/>
  <ignoredErrors>
    <ignoredError sqref="C11:H11" formulaRange="1"/>
    <ignoredError sqref="F12"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workbookViewId="0">
      <selection activeCell="A4" sqref="A4"/>
    </sheetView>
  </sheetViews>
  <sheetFormatPr defaultRowHeight="15" x14ac:dyDescent="0.25"/>
  <cols>
    <col min="1" max="1" width="3.85546875" customWidth="1"/>
    <col min="2" max="2" width="4.5703125" customWidth="1"/>
    <col min="3" max="3" width="17.5703125" customWidth="1"/>
    <col min="4" max="15" width="7.7109375" customWidth="1"/>
    <col min="16" max="16" width="10.28515625" customWidth="1"/>
    <col min="17" max="17" width="28.85546875" customWidth="1"/>
    <col min="18" max="18" width="18.42578125" customWidth="1"/>
    <col min="20" max="20" width="10.85546875" customWidth="1"/>
    <col min="21" max="21" width="11.5703125" customWidth="1"/>
  </cols>
  <sheetData>
    <row r="1" spans="1:17" x14ac:dyDescent="0.25">
      <c r="A1" s="4"/>
      <c r="B1" s="4"/>
      <c r="C1" s="4"/>
      <c r="D1" s="4"/>
      <c r="E1" s="4"/>
      <c r="F1" s="4"/>
      <c r="G1" s="4"/>
      <c r="H1" s="4"/>
      <c r="I1" s="4"/>
      <c r="J1" s="4"/>
      <c r="K1" s="4"/>
      <c r="L1" s="4"/>
      <c r="M1" s="4"/>
      <c r="N1" s="4"/>
      <c r="O1" s="4"/>
      <c r="P1" s="4"/>
      <c r="Q1" s="4"/>
    </row>
    <row r="2" spans="1:17" ht="19.5" customHeight="1" x14ac:dyDescent="0.25">
      <c r="A2" s="4"/>
      <c r="B2" s="669" t="s">
        <v>733</v>
      </c>
      <c r="C2" s="669"/>
      <c r="D2" s="669"/>
      <c r="E2" s="669"/>
      <c r="F2" s="669"/>
      <c r="G2" s="669"/>
      <c r="H2" s="669"/>
      <c r="I2" s="669"/>
      <c r="J2" s="669"/>
      <c r="K2" s="669"/>
      <c r="L2" s="669"/>
      <c r="M2" s="669"/>
      <c r="N2" s="669"/>
      <c r="O2" s="669"/>
      <c r="P2" s="4"/>
      <c r="Q2" s="4"/>
    </row>
    <row r="3" spans="1:17" ht="19.5" customHeight="1" x14ac:dyDescent="0.25">
      <c r="A3" s="4"/>
      <c r="B3" s="669" t="s">
        <v>720</v>
      </c>
      <c r="C3" s="669"/>
      <c r="D3" s="669"/>
      <c r="E3" s="669"/>
      <c r="F3" s="669"/>
      <c r="G3" s="669"/>
      <c r="H3" s="669"/>
      <c r="I3" s="669"/>
      <c r="J3" s="669"/>
      <c r="K3" s="669"/>
      <c r="L3" s="669"/>
      <c r="M3" s="669"/>
      <c r="N3" s="669"/>
      <c r="O3" s="669"/>
      <c r="P3" s="4"/>
      <c r="Q3" s="4"/>
    </row>
    <row r="4" spans="1:17" ht="27.75" customHeight="1" x14ac:dyDescent="0.25">
      <c r="A4" s="4"/>
      <c r="B4" s="662" t="s">
        <v>491</v>
      </c>
      <c r="C4" s="662"/>
      <c r="D4" s="662"/>
      <c r="E4" s="662"/>
      <c r="F4" s="662"/>
      <c r="G4" s="662"/>
      <c r="H4" s="662"/>
      <c r="I4" s="662"/>
      <c r="J4" s="662"/>
      <c r="K4" s="662"/>
      <c r="L4" s="662"/>
      <c r="M4" s="662"/>
      <c r="N4" s="662"/>
      <c r="O4" s="662"/>
      <c r="P4" s="4"/>
      <c r="Q4" s="4"/>
    </row>
    <row r="5" spans="1:17" x14ac:dyDescent="0.25">
      <c r="A5" s="4"/>
      <c r="B5" s="4"/>
      <c r="C5" s="4"/>
      <c r="D5" s="4"/>
      <c r="E5" s="4"/>
      <c r="F5" s="4"/>
      <c r="G5" s="4"/>
      <c r="H5" s="4"/>
      <c r="I5" s="4"/>
      <c r="J5" s="4"/>
      <c r="K5" s="4"/>
      <c r="L5" s="4"/>
      <c r="M5" s="4"/>
      <c r="N5" s="4"/>
      <c r="O5" s="4"/>
      <c r="P5" s="4"/>
      <c r="Q5" s="4"/>
    </row>
    <row r="6" spans="1:17" ht="30" customHeight="1" x14ac:dyDescent="0.25">
      <c r="A6" s="4"/>
      <c r="B6" s="682" t="s">
        <v>420</v>
      </c>
      <c r="C6" s="683"/>
      <c r="D6" s="683"/>
      <c r="E6" s="683"/>
      <c r="F6" s="683"/>
      <c r="G6" s="683"/>
      <c r="H6" s="683"/>
      <c r="I6" s="683"/>
      <c r="J6" s="683"/>
      <c r="K6" s="683"/>
      <c r="L6" s="683"/>
      <c r="M6" s="683"/>
      <c r="N6" s="683"/>
      <c r="O6" s="684"/>
      <c r="P6" s="4"/>
      <c r="Q6" s="4"/>
    </row>
    <row r="7" spans="1:17" ht="30" customHeight="1" x14ac:dyDescent="0.25">
      <c r="A7" s="4"/>
      <c r="B7" s="685" t="s">
        <v>421</v>
      </c>
      <c r="C7" s="686"/>
      <c r="D7" s="689">
        <v>2015</v>
      </c>
      <c r="E7" s="690"/>
      <c r="F7" s="689">
        <v>2016</v>
      </c>
      <c r="G7" s="690"/>
      <c r="H7" s="691">
        <v>2017</v>
      </c>
      <c r="I7" s="692"/>
      <c r="J7" s="689">
        <v>2018</v>
      </c>
      <c r="K7" s="690"/>
      <c r="L7" s="691">
        <v>2019</v>
      </c>
      <c r="M7" s="692"/>
      <c r="N7" s="689">
        <v>2020</v>
      </c>
      <c r="O7" s="693"/>
      <c r="P7" s="4"/>
      <c r="Q7" s="4"/>
    </row>
    <row r="8" spans="1:17" ht="30" customHeight="1" x14ac:dyDescent="0.25">
      <c r="A8" s="4"/>
      <c r="B8" s="687"/>
      <c r="C8" s="688"/>
      <c r="D8" s="570" t="s">
        <v>422</v>
      </c>
      <c r="E8" s="571" t="s">
        <v>423</v>
      </c>
      <c r="F8" s="570" t="s">
        <v>422</v>
      </c>
      <c r="G8" s="571" t="s">
        <v>424</v>
      </c>
      <c r="H8" s="572" t="s">
        <v>422</v>
      </c>
      <c r="I8" s="573" t="s">
        <v>424</v>
      </c>
      <c r="J8" s="570" t="s">
        <v>422</v>
      </c>
      <c r="K8" s="571" t="s">
        <v>424</v>
      </c>
      <c r="L8" s="572" t="s">
        <v>422</v>
      </c>
      <c r="M8" s="573" t="s">
        <v>424</v>
      </c>
      <c r="N8" s="570" t="s">
        <v>422</v>
      </c>
      <c r="O8" s="574" t="s">
        <v>424</v>
      </c>
      <c r="P8" s="4"/>
      <c r="Q8" s="4"/>
    </row>
    <row r="9" spans="1:17" ht="30" customHeight="1" x14ac:dyDescent="0.25">
      <c r="A9" s="4"/>
      <c r="B9" s="575" t="s">
        <v>425</v>
      </c>
      <c r="C9" s="576" t="s">
        <v>426</v>
      </c>
      <c r="D9" s="577">
        <v>547.82000000000005</v>
      </c>
      <c r="E9" s="578">
        <v>1100</v>
      </c>
      <c r="F9" s="579" t="s">
        <v>20</v>
      </c>
      <c r="G9" s="580" t="s">
        <v>20</v>
      </c>
      <c r="H9" s="581">
        <v>665.94</v>
      </c>
      <c r="I9" s="582">
        <v>1014</v>
      </c>
      <c r="J9" s="583">
        <v>818.72</v>
      </c>
      <c r="K9" s="578">
        <v>2633</v>
      </c>
      <c r="L9" s="584">
        <v>624.66999999999996</v>
      </c>
      <c r="M9" s="585">
        <v>1051.5</v>
      </c>
      <c r="N9" s="577">
        <v>665.01</v>
      </c>
      <c r="O9" s="586">
        <v>1190</v>
      </c>
      <c r="P9" s="4"/>
      <c r="Q9" s="4"/>
    </row>
    <row r="10" spans="1:17" ht="30" customHeight="1" x14ac:dyDescent="0.25">
      <c r="A10" s="4"/>
      <c r="B10" s="575" t="s">
        <v>427</v>
      </c>
      <c r="C10" s="587" t="s">
        <v>428</v>
      </c>
      <c r="D10" s="579" t="s">
        <v>20</v>
      </c>
      <c r="E10" s="588" t="s">
        <v>20</v>
      </c>
      <c r="F10" s="579" t="s">
        <v>20</v>
      </c>
      <c r="G10" s="580" t="s">
        <v>20</v>
      </c>
      <c r="H10" s="589" t="s">
        <v>20</v>
      </c>
      <c r="I10" s="590" t="s">
        <v>20</v>
      </c>
      <c r="J10" s="579" t="s">
        <v>20</v>
      </c>
      <c r="K10" s="580" t="s">
        <v>20</v>
      </c>
      <c r="L10" s="589" t="s">
        <v>20</v>
      </c>
      <c r="M10" s="590" t="s">
        <v>20</v>
      </c>
      <c r="N10" s="579" t="s">
        <v>20</v>
      </c>
      <c r="O10" s="591" t="s">
        <v>20</v>
      </c>
      <c r="P10" s="4"/>
      <c r="Q10" s="4"/>
    </row>
    <row r="11" spans="1:17" ht="30" customHeight="1" x14ac:dyDescent="0.25">
      <c r="A11" s="4"/>
      <c r="B11" s="575" t="s">
        <v>429</v>
      </c>
      <c r="C11" s="587" t="s">
        <v>430</v>
      </c>
      <c r="D11" s="579">
        <v>674.67</v>
      </c>
      <c r="E11" s="588">
        <v>4205</v>
      </c>
      <c r="F11" s="592">
        <v>672.27</v>
      </c>
      <c r="G11" s="588">
        <v>4264</v>
      </c>
      <c r="H11" s="593">
        <v>678.71</v>
      </c>
      <c r="I11" s="594">
        <v>4320</v>
      </c>
      <c r="J11" s="592">
        <v>731.01</v>
      </c>
      <c r="K11" s="588">
        <v>5442.86</v>
      </c>
      <c r="L11" s="589">
        <v>734</v>
      </c>
      <c r="M11" s="590">
        <v>5524.5</v>
      </c>
      <c r="N11" s="579">
        <v>809.83</v>
      </c>
      <c r="O11" s="591">
        <v>4000</v>
      </c>
      <c r="P11" s="4"/>
      <c r="Q11" s="4"/>
    </row>
    <row r="12" spans="1:17" ht="30" customHeight="1" x14ac:dyDescent="0.25">
      <c r="A12" s="4"/>
      <c r="B12" s="595" t="s">
        <v>431</v>
      </c>
      <c r="C12" s="587" t="s">
        <v>432</v>
      </c>
      <c r="D12" s="579" t="s">
        <v>20</v>
      </c>
      <c r="E12" s="588">
        <v>2752.01</v>
      </c>
      <c r="F12" s="579" t="s">
        <v>20</v>
      </c>
      <c r="G12" s="588">
        <v>2780.01</v>
      </c>
      <c r="H12" s="593">
        <v>1933.1</v>
      </c>
      <c r="I12" s="594">
        <v>2817.01</v>
      </c>
      <c r="J12" s="579" t="s">
        <v>20</v>
      </c>
      <c r="K12" s="580" t="s">
        <v>20</v>
      </c>
      <c r="L12" s="589" t="s">
        <v>20</v>
      </c>
      <c r="M12" s="590" t="s">
        <v>20</v>
      </c>
      <c r="N12" s="579" t="s">
        <v>20</v>
      </c>
      <c r="O12" s="591" t="s">
        <v>20</v>
      </c>
      <c r="P12" s="4"/>
      <c r="Q12" s="4"/>
    </row>
    <row r="13" spans="1:17" ht="30" customHeight="1" x14ac:dyDescent="0.25">
      <c r="A13" s="4"/>
      <c r="B13" s="575" t="s">
        <v>433</v>
      </c>
      <c r="C13" s="587" t="s">
        <v>434</v>
      </c>
      <c r="D13" s="579" t="s">
        <v>20</v>
      </c>
      <c r="E13" s="588">
        <v>3816</v>
      </c>
      <c r="F13" s="579" t="s">
        <v>20</v>
      </c>
      <c r="G13" s="580" t="s">
        <v>20</v>
      </c>
      <c r="H13" s="593">
        <v>1194.42</v>
      </c>
      <c r="I13" s="594">
        <v>3146</v>
      </c>
      <c r="J13" s="592">
        <v>1174.21</v>
      </c>
      <c r="K13" s="588">
        <v>5723</v>
      </c>
      <c r="L13" s="589">
        <v>930.07</v>
      </c>
      <c r="M13" s="590">
        <v>3892.32</v>
      </c>
      <c r="N13" s="579" t="s">
        <v>20</v>
      </c>
      <c r="O13" s="591">
        <v>5343.2</v>
      </c>
      <c r="P13" s="4"/>
      <c r="Q13" s="4"/>
    </row>
    <row r="14" spans="1:17" ht="30" customHeight="1" x14ac:dyDescent="0.25">
      <c r="A14" s="4"/>
      <c r="B14" s="575" t="s">
        <v>435</v>
      </c>
      <c r="C14" s="587" t="s">
        <v>436</v>
      </c>
      <c r="D14" s="579">
        <v>578.41</v>
      </c>
      <c r="E14" s="588">
        <v>847</v>
      </c>
      <c r="F14" s="592">
        <v>582.82000000000005</v>
      </c>
      <c r="G14" s="588">
        <v>855</v>
      </c>
      <c r="H14" s="593">
        <v>598.55999999999995</v>
      </c>
      <c r="I14" s="594">
        <v>865</v>
      </c>
      <c r="J14" s="592">
        <v>623.36</v>
      </c>
      <c r="K14" s="588">
        <v>895</v>
      </c>
      <c r="L14" s="589">
        <v>654.30999999999995</v>
      </c>
      <c r="M14" s="590">
        <v>950</v>
      </c>
      <c r="N14" s="579" t="s">
        <v>20</v>
      </c>
      <c r="O14" s="591" t="s">
        <v>20</v>
      </c>
      <c r="P14" s="4"/>
      <c r="Q14" s="4"/>
    </row>
    <row r="15" spans="1:17" ht="30" customHeight="1" x14ac:dyDescent="0.25">
      <c r="A15" s="4"/>
      <c r="B15" s="575" t="s">
        <v>437</v>
      </c>
      <c r="C15" s="587" t="s">
        <v>438</v>
      </c>
      <c r="D15" s="579">
        <v>638.1</v>
      </c>
      <c r="E15" s="580">
        <v>2814</v>
      </c>
      <c r="F15" s="592">
        <v>650.24</v>
      </c>
      <c r="G15" s="588">
        <v>2843</v>
      </c>
      <c r="H15" s="593">
        <v>682.92</v>
      </c>
      <c r="I15" s="594">
        <v>2880</v>
      </c>
      <c r="J15" s="592">
        <v>773.83</v>
      </c>
      <c r="K15" s="588">
        <v>2924</v>
      </c>
      <c r="L15" s="589">
        <v>692.65</v>
      </c>
      <c r="M15" s="590">
        <v>2968</v>
      </c>
      <c r="N15" s="579">
        <v>737.82</v>
      </c>
      <c r="O15" s="591">
        <v>2311</v>
      </c>
      <c r="P15" s="4"/>
      <c r="Q15" s="4"/>
    </row>
    <row r="16" spans="1:17" ht="30" customHeight="1" x14ac:dyDescent="0.25">
      <c r="A16" s="4"/>
      <c r="B16" s="575" t="s">
        <v>439</v>
      </c>
      <c r="C16" s="587" t="s">
        <v>440</v>
      </c>
      <c r="D16" s="579">
        <v>885.51</v>
      </c>
      <c r="E16" s="580">
        <v>4035.36</v>
      </c>
      <c r="F16" s="592">
        <v>768.05</v>
      </c>
      <c r="G16" s="588">
        <v>4063</v>
      </c>
      <c r="H16" s="593">
        <v>930.85</v>
      </c>
      <c r="I16" s="594">
        <v>7321.43</v>
      </c>
      <c r="J16" s="592">
        <v>1034.3800000000001</v>
      </c>
      <c r="K16" s="588">
        <v>6654.38</v>
      </c>
      <c r="L16" s="589">
        <v>847.65</v>
      </c>
      <c r="M16" s="590">
        <v>7145.9</v>
      </c>
      <c r="N16" s="579">
        <v>957.4</v>
      </c>
      <c r="O16" s="591">
        <v>5868.36</v>
      </c>
      <c r="P16" s="4"/>
      <c r="Q16" s="4"/>
    </row>
    <row r="17" spans="1:21" ht="30" customHeight="1" x14ac:dyDescent="0.25">
      <c r="A17" s="4"/>
      <c r="B17" s="575" t="s">
        <v>441</v>
      </c>
      <c r="C17" s="587" t="s">
        <v>442</v>
      </c>
      <c r="D17" s="579" t="s">
        <v>20</v>
      </c>
      <c r="E17" s="580">
        <v>3250</v>
      </c>
      <c r="F17" s="592">
        <v>563.38</v>
      </c>
      <c r="G17" s="588">
        <v>960</v>
      </c>
      <c r="H17" s="593">
        <v>598.79999999999995</v>
      </c>
      <c r="I17" s="594">
        <v>3155.31</v>
      </c>
      <c r="J17" s="592">
        <v>626.76</v>
      </c>
      <c r="K17" s="588">
        <v>3158</v>
      </c>
      <c r="L17" s="589">
        <v>626.6</v>
      </c>
      <c r="M17" s="590">
        <v>3380.8</v>
      </c>
      <c r="N17" s="579">
        <v>768.14</v>
      </c>
      <c r="O17" s="591">
        <v>3041</v>
      </c>
      <c r="P17" s="4"/>
      <c r="Q17" s="4"/>
    </row>
    <row r="18" spans="1:21" ht="30" customHeight="1" x14ac:dyDescent="0.25">
      <c r="A18" s="4"/>
      <c r="B18" s="575" t="s">
        <v>443</v>
      </c>
      <c r="C18" s="587" t="s">
        <v>444</v>
      </c>
      <c r="D18" s="579" t="s">
        <v>20</v>
      </c>
      <c r="E18" s="580">
        <v>780</v>
      </c>
      <c r="F18" s="592">
        <v>610.73</v>
      </c>
      <c r="G18" s="588">
        <v>2527.5</v>
      </c>
      <c r="H18" s="589" t="s">
        <v>20</v>
      </c>
      <c r="I18" s="590" t="s">
        <v>20</v>
      </c>
      <c r="J18" s="592">
        <v>1236.17</v>
      </c>
      <c r="K18" s="588">
        <v>2527.5</v>
      </c>
      <c r="L18" s="589">
        <v>703.78</v>
      </c>
      <c r="M18" s="590">
        <v>4610</v>
      </c>
      <c r="N18" s="579">
        <v>628.17999999999995</v>
      </c>
      <c r="O18" s="591">
        <v>1058.5</v>
      </c>
      <c r="P18" s="4"/>
      <c r="Q18" s="4"/>
    </row>
    <row r="19" spans="1:21" ht="30" customHeight="1" x14ac:dyDescent="0.25">
      <c r="A19" s="4"/>
      <c r="B19" s="575" t="s">
        <v>445</v>
      </c>
      <c r="C19" s="587" t="s">
        <v>446</v>
      </c>
      <c r="D19" s="579">
        <v>1339.13</v>
      </c>
      <c r="E19" s="580">
        <v>5255.01</v>
      </c>
      <c r="F19" s="592">
        <v>1315.3</v>
      </c>
      <c r="G19" s="588">
        <v>4012.5</v>
      </c>
      <c r="H19" s="593">
        <v>1150.6400000000001</v>
      </c>
      <c r="I19" s="594">
        <v>9332.1299999999992</v>
      </c>
      <c r="J19" s="592">
        <v>1253.99</v>
      </c>
      <c r="K19" s="588">
        <v>5255.01</v>
      </c>
      <c r="L19" s="589">
        <v>1332.87</v>
      </c>
      <c r="M19" s="590">
        <v>5307.7</v>
      </c>
      <c r="N19" s="579">
        <v>1369.68</v>
      </c>
      <c r="O19" s="591">
        <v>5281.29</v>
      </c>
      <c r="P19" s="4"/>
      <c r="Q19" s="4"/>
    </row>
    <row r="20" spans="1:21" ht="30" customHeight="1" x14ac:dyDescent="0.25">
      <c r="A20" s="4"/>
      <c r="B20" s="595" t="s">
        <v>447</v>
      </c>
      <c r="C20" s="587" t="s">
        <v>448</v>
      </c>
      <c r="D20" s="579" t="s">
        <v>20</v>
      </c>
      <c r="E20" s="580" t="s">
        <v>20</v>
      </c>
      <c r="F20" s="579" t="s">
        <v>20</v>
      </c>
      <c r="G20" s="580" t="s">
        <v>20</v>
      </c>
      <c r="H20" s="593"/>
      <c r="I20" s="594">
        <v>2933.45</v>
      </c>
      <c r="J20" s="579" t="s">
        <v>20</v>
      </c>
      <c r="K20" s="580" t="s">
        <v>20</v>
      </c>
      <c r="L20" s="589" t="s">
        <v>20</v>
      </c>
      <c r="M20" s="590" t="s">
        <v>20</v>
      </c>
      <c r="N20" s="579" t="s">
        <v>20</v>
      </c>
      <c r="O20" s="591" t="s">
        <v>20</v>
      </c>
      <c r="P20" s="4"/>
      <c r="Q20" s="4"/>
    </row>
    <row r="21" spans="1:21" ht="30" customHeight="1" x14ac:dyDescent="0.25">
      <c r="A21" s="4"/>
      <c r="B21" s="575" t="s">
        <v>181</v>
      </c>
      <c r="C21" s="587" t="s">
        <v>449</v>
      </c>
      <c r="D21" s="579">
        <v>775.11</v>
      </c>
      <c r="E21" s="580">
        <v>1060</v>
      </c>
      <c r="F21" s="592">
        <v>775.59</v>
      </c>
      <c r="G21" s="588">
        <v>1303</v>
      </c>
      <c r="H21" s="593">
        <v>775.84</v>
      </c>
      <c r="I21" s="594">
        <v>1319</v>
      </c>
      <c r="J21" s="592">
        <v>789.71</v>
      </c>
      <c r="K21" s="588">
        <v>1337.5</v>
      </c>
      <c r="L21" s="589">
        <v>805.88</v>
      </c>
      <c r="M21" s="590">
        <v>1358</v>
      </c>
      <c r="N21" s="579" t="s">
        <v>20</v>
      </c>
      <c r="O21" s="591" t="s">
        <v>20</v>
      </c>
      <c r="P21" s="4"/>
      <c r="Q21" s="4"/>
    </row>
    <row r="22" spans="1:21" ht="30" customHeight="1" x14ac:dyDescent="0.25">
      <c r="A22" s="4"/>
      <c r="B22" s="575" t="s">
        <v>182</v>
      </c>
      <c r="C22" s="587" t="s">
        <v>450</v>
      </c>
      <c r="D22" s="579">
        <v>528.29999999999995</v>
      </c>
      <c r="E22" s="580">
        <v>1518</v>
      </c>
      <c r="F22" s="592">
        <v>567.9</v>
      </c>
      <c r="G22" s="588">
        <v>1549</v>
      </c>
      <c r="H22" s="593">
        <v>703.98</v>
      </c>
      <c r="I22" s="594">
        <v>1245.33</v>
      </c>
      <c r="J22" s="592">
        <v>734.56</v>
      </c>
      <c r="K22" s="588">
        <v>2300.12</v>
      </c>
      <c r="L22" s="589">
        <v>636.86</v>
      </c>
      <c r="M22" s="590">
        <v>1301.9000000000001</v>
      </c>
      <c r="N22" s="579">
        <v>665.83143800000005</v>
      </c>
      <c r="O22" s="591">
        <v>1438</v>
      </c>
      <c r="P22" s="4"/>
      <c r="Q22" s="4"/>
    </row>
    <row r="23" spans="1:21" ht="30" customHeight="1" x14ac:dyDescent="0.25">
      <c r="A23" s="4"/>
      <c r="B23" s="575" t="s">
        <v>183</v>
      </c>
      <c r="C23" s="587" t="s">
        <v>451</v>
      </c>
      <c r="D23" s="579" t="s">
        <v>20</v>
      </c>
      <c r="E23" s="580">
        <v>1578.13</v>
      </c>
      <c r="F23" s="592">
        <v>683.39</v>
      </c>
      <c r="G23" s="588">
        <v>1500</v>
      </c>
      <c r="H23" s="593">
        <v>940.12</v>
      </c>
      <c r="I23" s="594">
        <v>1556.88</v>
      </c>
      <c r="J23" s="579" t="s">
        <v>20</v>
      </c>
      <c r="K23" s="580" t="s">
        <v>20</v>
      </c>
      <c r="L23" s="589" t="s">
        <v>20</v>
      </c>
      <c r="M23" s="590">
        <v>900</v>
      </c>
      <c r="N23" s="579">
        <v>785.24</v>
      </c>
      <c r="O23" s="591">
        <v>3529</v>
      </c>
      <c r="P23" s="4"/>
      <c r="Q23" s="4"/>
    </row>
    <row r="24" spans="1:21" ht="30" customHeight="1" x14ac:dyDescent="0.25">
      <c r="A24" s="4"/>
      <c r="B24" s="575" t="s">
        <v>452</v>
      </c>
      <c r="C24" s="587" t="s">
        <v>453</v>
      </c>
      <c r="D24" s="579">
        <v>715.63</v>
      </c>
      <c r="E24" s="580">
        <v>3050</v>
      </c>
      <c r="F24" s="592">
        <v>788.31</v>
      </c>
      <c r="G24" s="588">
        <v>1315</v>
      </c>
      <c r="H24" s="593">
        <v>750.78</v>
      </c>
      <c r="I24" s="594">
        <v>3364.14</v>
      </c>
      <c r="J24" s="592">
        <v>837.95</v>
      </c>
      <c r="K24" s="588">
        <v>3188.5</v>
      </c>
      <c r="L24" s="589">
        <v>828.68</v>
      </c>
      <c r="M24" s="590">
        <v>3458.34</v>
      </c>
      <c r="N24" s="579">
        <v>784.68</v>
      </c>
      <c r="O24" s="591">
        <v>3074</v>
      </c>
      <c r="P24" s="4"/>
      <c r="Q24" s="4"/>
    </row>
    <row r="25" spans="1:21" ht="30" customHeight="1" x14ac:dyDescent="0.25">
      <c r="A25" s="4"/>
      <c r="B25" s="575" t="s">
        <v>150</v>
      </c>
      <c r="C25" s="587" t="s">
        <v>454</v>
      </c>
      <c r="D25" s="579">
        <v>598.78</v>
      </c>
      <c r="E25" s="580">
        <v>5063.38</v>
      </c>
      <c r="F25" s="592">
        <v>638.22</v>
      </c>
      <c r="G25" s="588">
        <v>5316</v>
      </c>
      <c r="H25" s="593">
        <v>666.26</v>
      </c>
      <c r="I25" s="594">
        <v>5063.38</v>
      </c>
      <c r="J25" s="592">
        <v>698.17</v>
      </c>
      <c r="K25" s="588">
        <v>5063.38</v>
      </c>
      <c r="L25" s="589">
        <v>757.65</v>
      </c>
      <c r="M25" s="590">
        <v>3971</v>
      </c>
      <c r="N25" s="579">
        <v>734.66</v>
      </c>
      <c r="O25" s="591">
        <v>5063.38</v>
      </c>
      <c r="P25" s="4"/>
      <c r="Q25" s="4"/>
    </row>
    <row r="26" spans="1:21" ht="30" customHeight="1" x14ac:dyDescent="0.25">
      <c r="A26" s="4"/>
      <c r="B26" s="575" t="s">
        <v>455</v>
      </c>
      <c r="C26" s="587" t="s">
        <v>456</v>
      </c>
      <c r="D26" s="579">
        <v>766</v>
      </c>
      <c r="E26" s="580">
        <v>1604</v>
      </c>
      <c r="F26" s="592">
        <v>802</v>
      </c>
      <c r="G26" s="588">
        <v>1634</v>
      </c>
      <c r="H26" s="593">
        <v>1277.19</v>
      </c>
      <c r="I26" s="594">
        <v>4800</v>
      </c>
      <c r="J26" s="592">
        <v>799.51</v>
      </c>
      <c r="K26" s="588">
        <v>1894</v>
      </c>
      <c r="L26" s="589">
        <v>769.89</v>
      </c>
      <c r="M26" s="590">
        <v>3500</v>
      </c>
      <c r="N26" s="579">
        <v>1301.33</v>
      </c>
      <c r="O26" s="591">
        <v>1984</v>
      </c>
      <c r="P26" s="4"/>
      <c r="Q26" s="4"/>
      <c r="R26" t="s">
        <v>15</v>
      </c>
    </row>
    <row r="27" spans="1:21" ht="30" customHeight="1" x14ac:dyDescent="0.25">
      <c r="A27" s="4"/>
      <c r="B27" s="575" t="s">
        <v>457</v>
      </c>
      <c r="C27" s="587" t="s">
        <v>458</v>
      </c>
      <c r="D27" s="579" t="s">
        <v>20</v>
      </c>
      <c r="E27" s="580" t="s">
        <v>20</v>
      </c>
      <c r="F27" s="579" t="s">
        <v>20</v>
      </c>
      <c r="G27" s="580" t="s">
        <v>20</v>
      </c>
      <c r="H27" s="593">
        <v>590.63</v>
      </c>
      <c r="I27" s="594">
        <v>1485.8</v>
      </c>
      <c r="J27" s="579" t="s">
        <v>20</v>
      </c>
      <c r="K27" s="580" t="s">
        <v>20</v>
      </c>
      <c r="L27" s="589">
        <v>758.91</v>
      </c>
      <c r="M27" s="590">
        <v>980</v>
      </c>
      <c r="N27" s="579" t="s">
        <v>20</v>
      </c>
      <c r="O27" s="591">
        <v>1265.1099999999999</v>
      </c>
      <c r="P27" s="4"/>
      <c r="Q27" s="4"/>
      <c r="U27" s="596"/>
    </row>
    <row r="28" spans="1:21" ht="30" customHeight="1" x14ac:dyDescent="0.25">
      <c r="A28" s="4"/>
      <c r="B28" s="597" t="s">
        <v>459</v>
      </c>
      <c r="C28" s="598" t="s">
        <v>460</v>
      </c>
      <c r="D28" s="599">
        <v>720.24</v>
      </c>
      <c r="E28" s="600">
        <v>997</v>
      </c>
      <c r="F28" s="599" t="s">
        <v>20</v>
      </c>
      <c r="G28" s="600" t="s">
        <v>20</v>
      </c>
      <c r="H28" s="601" t="s">
        <v>20</v>
      </c>
      <c r="I28" s="602" t="s">
        <v>20</v>
      </c>
      <c r="J28" s="603">
        <v>737.96</v>
      </c>
      <c r="K28" s="604">
        <v>1017</v>
      </c>
      <c r="L28" s="601">
        <v>769.09</v>
      </c>
      <c r="M28" s="602">
        <v>1030</v>
      </c>
      <c r="N28" s="599">
        <v>785.71</v>
      </c>
      <c r="O28" s="605">
        <v>1045</v>
      </c>
      <c r="P28" s="4"/>
      <c r="Q28" s="4"/>
    </row>
    <row r="29" spans="1:21" ht="30" customHeight="1" x14ac:dyDescent="0.25">
      <c r="A29" s="4"/>
      <c r="B29" s="675" t="s">
        <v>461</v>
      </c>
      <c r="C29" s="676"/>
      <c r="D29" s="599" t="s">
        <v>20</v>
      </c>
      <c r="E29" s="606"/>
      <c r="F29" s="599" t="s">
        <v>20</v>
      </c>
      <c r="G29" s="606"/>
      <c r="H29" s="607">
        <v>664.25</v>
      </c>
      <c r="I29" s="608"/>
      <c r="J29" s="609">
        <v>731.83</v>
      </c>
      <c r="K29" s="606"/>
      <c r="L29" s="607">
        <v>755.36</v>
      </c>
      <c r="M29" s="608"/>
      <c r="N29" s="609">
        <v>818.84</v>
      </c>
      <c r="O29" s="610"/>
      <c r="P29" s="4"/>
      <c r="Q29" s="4"/>
    </row>
    <row r="30" spans="1:21" ht="10.5" customHeight="1" x14ac:dyDescent="0.25">
      <c r="A30" s="4"/>
      <c r="B30" s="9"/>
      <c r="C30" s="9"/>
      <c r="D30" s="9"/>
      <c r="E30" s="9"/>
      <c r="F30" s="9"/>
      <c r="G30" s="9"/>
      <c r="H30" s="9"/>
      <c r="I30" s="9"/>
      <c r="J30" s="9"/>
      <c r="K30" s="9"/>
      <c r="L30" s="9"/>
      <c r="M30" s="9"/>
      <c r="N30" s="9"/>
      <c r="O30" s="9"/>
      <c r="P30" s="4"/>
      <c r="Q30" s="4"/>
    </row>
    <row r="31" spans="1:21" ht="33" customHeight="1" x14ac:dyDescent="0.25">
      <c r="A31" s="4"/>
      <c r="B31" s="677" t="s">
        <v>462</v>
      </c>
      <c r="C31" s="678"/>
      <c r="D31" s="679">
        <v>505</v>
      </c>
      <c r="E31" s="680"/>
      <c r="F31" s="679">
        <v>530</v>
      </c>
      <c r="G31" s="680"/>
      <c r="H31" s="681">
        <v>557</v>
      </c>
      <c r="I31" s="681"/>
      <c r="J31" s="679">
        <v>580</v>
      </c>
      <c r="K31" s="680"/>
      <c r="L31" s="681">
        <v>600</v>
      </c>
      <c r="M31" s="681"/>
      <c r="N31" s="679">
        <v>635</v>
      </c>
      <c r="O31" s="694"/>
      <c r="P31" s="4"/>
      <c r="Q31" s="4"/>
    </row>
    <row r="32" spans="1:21" x14ac:dyDescent="0.25">
      <c r="A32" s="4"/>
      <c r="B32" s="673" t="s">
        <v>463</v>
      </c>
      <c r="C32" s="673"/>
      <c r="D32" s="673"/>
      <c r="E32" s="673"/>
      <c r="F32" s="673"/>
      <c r="G32" s="673"/>
      <c r="H32" s="673"/>
      <c r="I32" s="673"/>
      <c r="J32" s="673"/>
      <c r="K32" s="673"/>
      <c r="L32" s="673"/>
      <c r="M32" s="673"/>
      <c r="N32" s="673"/>
      <c r="O32" s="673"/>
      <c r="P32" s="4"/>
      <c r="Q32" s="4"/>
      <c r="R32" t="s">
        <v>15</v>
      </c>
    </row>
    <row r="33" spans="1:21" ht="24.75" customHeight="1" x14ac:dyDescent="0.25">
      <c r="A33" s="4"/>
      <c r="B33" s="674" t="s">
        <v>464</v>
      </c>
      <c r="C33" s="674"/>
      <c r="D33" s="674"/>
      <c r="E33" s="674"/>
      <c r="F33" s="674"/>
      <c r="G33" s="674"/>
      <c r="H33" s="674"/>
      <c r="I33" s="674"/>
      <c r="J33" s="674"/>
      <c r="K33" s="674"/>
      <c r="L33" s="674"/>
      <c r="M33" s="674"/>
      <c r="N33" s="674"/>
      <c r="O33" s="674"/>
      <c r="P33" s="4"/>
      <c r="Q33" s="4"/>
    </row>
    <row r="34" spans="1:21" ht="14.25" customHeight="1" x14ac:dyDescent="0.25">
      <c r="A34" s="4"/>
      <c r="B34" s="612"/>
      <c r="C34" s="612"/>
      <c r="D34" s="612" t="s">
        <v>15</v>
      </c>
      <c r="E34" s="612" t="s">
        <v>15</v>
      </c>
      <c r="F34" s="612" t="s">
        <v>15</v>
      </c>
      <c r="G34" s="612" t="s">
        <v>15</v>
      </c>
      <c r="H34" s="612"/>
      <c r="I34" s="612"/>
      <c r="J34" s="612"/>
      <c r="K34" s="612"/>
      <c r="L34" s="612"/>
      <c r="M34" s="612"/>
      <c r="N34" s="612"/>
      <c r="O34" s="612"/>
      <c r="P34" s="4"/>
      <c r="Q34" s="4"/>
    </row>
    <row r="35" spans="1:21" ht="14.25" customHeight="1" x14ac:dyDescent="0.25">
      <c r="A35" s="4"/>
      <c r="B35" s="612"/>
      <c r="C35" s="612"/>
      <c r="D35" s="612"/>
      <c r="E35" s="612"/>
      <c r="F35" s="612"/>
      <c r="G35" s="612"/>
      <c r="H35" s="612"/>
      <c r="I35" s="612"/>
      <c r="J35" s="612"/>
      <c r="K35" s="612"/>
      <c r="L35" s="612"/>
      <c r="M35" s="612"/>
      <c r="N35" s="612"/>
      <c r="O35" s="612"/>
      <c r="P35" s="4"/>
      <c r="Q35" s="4"/>
    </row>
    <row r="36" spans="1:21" x14ac:dyDescent="0.25">
      <c r="B36" s="611"/>
      <c r="Q36" s="50"/>
      <c r="R36" s="50"/>
      <c r="S36" s="50"/>
      <c r="T36" s="50"/>
      <c r="U36" s="50"/>
    </row>
    <row r="37" spans="1:21" x14ac:dyDescent="0.25">
      <c r="Q37" s="50"/>
      <c r="R37" s="50"/>
      <c r="S37" s="50"/>
      <c r="T37" s="50"/>
      <c r="U37" s="50"/>
    </row>
    <row r="38" spans="1:21" ht="45.75" customHeight="1" x14ac:dyDescent="0.25">
      <c r="Q38" s="50"/>
      <c r="R38" s="50"/>
      <c r="S38" s="50"/>
      <c r="T38" s="50"/>
      <c r="U38" s="50"/>
    </row>
    <row r="39" spans="1:21" x14ac:dyDescent="0.25">
      <c r="Q39" s="50"/>
      <c r="R39" s="50"/>
      <c r="S39" s="50"/>
      <c r="T39" s="50"/>
      <c r="U39" s="50"/>
    </row>
    <row r="40" spans="1:21" ht="24" customHeight="1" x14ac:dyDescent="0.25">
      <c r="Q40" s="50"/>
      <c r="R40" s="50"/>
      <c r="S40" s="50"/>
      <c r="T40" s="50"/>
      <c r="U40" s="50"/>
    </row>
    <row r="41" spans="1:21" x14ac:dyDescent="0.25">
      <c r="Q41" s="50"/>
      <c r="R41" s="50"/>
      <c r="S41" s="50"/>
      <c r="T41" s="50"/>
      <c r="U41" s="50"/>
    </row>
    <row r="42" spans="1:21" x14ac:dyDescent="0.25">
      <c r="Q42" s="50"/>
      <c r="R42" s="50"/>
      <c r="S42" s="50"/>
      <c r="T42" s="50"/>
      <c r="U42" s="50"/>
    </row>
    <row r="43" spans="1:21" x14ac:dyDescent="0.25">
      <c r="Q43" s="50"/>
      <c r="R43" s="50"/>
      <c r="S43" s="50"/>
      <c r="T43" s="50"/>
      <c r="U43" s="50"/>
    </row>
    <row r="44" spans="1:21" x14ac:dyDescent="0.25">
      <c r="Q44" s="50"/>
      <c r="R44" s="50"/>
      <c r="S44" s="50"/>
      <c r="T44" s="50"/>
      <c r="U44" s="50"/>
    </row>
    <row r="45" spans="1:21" x14ac:dyDescent="0.25">
      <c r="Q45" s="50"/>
      <c r="R45" s="50"/>
      <c r="S45" s="50"/>
      <c r="T45" s="50"/>
      <c r="U45" s="50"/>
    </row>
    <row r="46" spans="1:21" x14ac:dyDescent="0.25">
      <c r="Q46" s="50"/>
      <c r="R46" s="50"/>
      <c r="S46" s="50"/>
      <c r="T46" s="50"/>
      <c r="U46" s="50"/>
    </row>
    <row r="47" spans="1:21" x14ac:dyDescent="0.25">
      <c r="Q47" s="50"/>
      <c r="R47" s="50"/>
      <c r="S47" s="50"/>
      <c r="T47" s="50"/>
      <c r="U47" s="50"/>
    </row>
    <row r="48" spans="1:21" x14ac:dyDescent="0.25">
      <c r="Q48" s="50"/>
      <c r="R48" s="50"/>
      <c r="S48" s="50"/>
      <c r="T48" s="50"/>
      <c r="U48" s="50"/>
    </row>
    <row r="49" spans="17:21" x14ac:dyDescent="0.25">
      <c r="Q49" s="50"/>
      <c r="R49" s="50"/>
      <c r="S49" s="50"/>
      <c r="T49" s="50"/>
      <c r="U49" s="50"/>
    </row>
    <row r="50" spans="17:21" x14ac:dyDescent="0.25">
      <c r="Q50" s="50"/>
      <c r="R50" s="50"/>
      <c r="S50" s="50"/>
      <c r="T50" s="50"/>
      <c r="U50" s="50"/>
    </row>
    <row r="51" spans="17:21" x14ac:dyDescent="0.25">
      <c r="Q51" s="50"/>
      <c r="R51" s="50"/>
      <c r="S51" s="50"/>
      <c r="T51" s="50"/>
      <c r="U51" s="50"/>
    </row>
    <row r="52" spans="17:21" x14ac:dyDescent="0.25">
      <c r="Q52" s="50"/>
      <c r="R52" s="50"/>
      <c r="S52" s="50"/>
      <c r="T52" s="50"/>
      <c r="U52" s="50"/>
    </row>
    <row r="53" spans="17:21" x14ac:dyDescent="0.25">
      <c r="Q53" s="50"/>
      <c r="R53" s="50"/>
      <c r="S53" s="50"/>
      <c r="T53" s="50"/>
      <c r="U53" s="50"/>
    </row>
    <row r="54" spans="17:21" x14ac:dyDescent="0.25">
      <c r="Q54" s="50"/>
      <c r="R54" s="50"/>
      <c r="S54" s="50"/>
      <c r="T54" s="50"/>
      <c r="U54" s="50"/>
    </row>
  </sheetData>
  <mergeCells count="21">
    <mergeCell ref="J7:K7"/>
    <mergeCell ref="L7:M7"/>
    <mergeCell ref="N7:O7"/>
    <mergeCell ref="L31:M31"/>
    <mergeCell ref="N31:O31"/>
    <mergeCell ref="B32:O32"/>
    <mergeCell ref="B33:O33"/>
    <mergeCell ref="B2:O2"/>
    <mergeCell ref="B4:O4"/>
    <mergeCell ref="B29:C29"/>
    <mergeCell ref="B31:C31"/>
    <mergeCell ref="D31:E31"/>
    <mergeCell ref="F31:G31"/>
    <mergeCell ref="H31:I31"/>
    <mergeCell ref="J31:K31"/>
    <mergeCell ref="B6:O6"/>
    <mergeCell ref="B7:C8"/>
    <mergeCell ref="D7:E7"/>
    <mergeCell ref="F7:G7"/>
    <mergeCell ref="B3:O3"/>
    <mergeCell ref="H7:I7"/>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workbookViewId="0">
      <selection activeCell="K9" sqref="K9"/>
    </sheetView>
  </sheetViews>
  <sheetFormatPr defaultRowHeight="15" x14ac:dyDescent="0.25"/>
  <cols>
    <col min="1" max="1" width="11.28515625" customWidth="1"/>
    <col min="2" max="2" width="32.28515625" customWidth="1"/>
    <col min="8" max="8" width="9.85546875" customWidth="1"/>
  </cols>
  <sheetData>
    <row r="1" spans="1:8" ht="22.5" customHeight="1" x14ac:dyDescent="0.25">
      <c r="B1" s="131"/>
    </row>
    <row r="2" spans="1:8" ht="21" customHeight="1" x14ac:dyDescent="0.25">
      <c r="B2" s="700" t="s">
        <v>561</v>
      </c>
      <c r="C2" s="700"/>
      <c r="D2" s="700"/>
      <c r="E2" s="700"/>
      <c r="F2" s="700"/>
      <c r="G2" s="700"/>
      <c r="H2" s="700"/>
    </row>
    <row r="3" spans="1:8" ht="20.25" customHeight="1" x14ac:dyDescent="0.25">
      <c r="B3" s="700" t="s">
        <v>623</v>
      </c>
      <c r="C3" s="700"/>
      <c r="D3" s="700"/>
      <c r="E3" s="700"/>
      <c r="F3" s="700"/>
      <c r="G3" s="700"/>
      <c r="H3" s="700"/>
    </row>
    <row r="4" spans="1:8" ht="38.25" customHeight="1" x14ac:dyDescent="0.25">
      <c r="B4" s="806" t="s">
        <v>562</v>
      </c>
      <c r="C4" s="806"/>
      <c r="D4" s="806"/>
      <c r="E4" s="806"/>
      <c r="F4" s="806"/>
      <c r="G4" s="806"/>
      <c r="H4" s="806"/>
    </row>
    <row r="5" spans="1:8" ht="11.25" customHeight="1" x14ac:dyDescent="0.25">
      <c r="B5" s="455"/>
      <c r="C5" s="455"/>
      <c r="D5" s="455"/>
      <c r="E5" s="455"/>
      <c r="F5" s="455"/>
      <c r="G5" s="455"/>
    </row>
    <row r="6" spans="1:8" ht="30" customHeight="1" x14ac:dyDescent="0.25">
      <c r="A6" s="134"/>
      <c r="B6" s="706" t="s">
        <v>117</v>
      </c>
      <c r="C6" s="707"/>
      <c r="D6" s="707"/>
      <c r="E6" s="707"/>
      <c r="F6" s="707"/>
      <c r="G6" s="707"/>
      <c r="H6" s="708"/>
    </row>
    <row r="7" spans="1:8" ht="30" customHeight="1" thickBot="1" x14ac:dyDescent="0.3">
      <c r="B7" s="314" t="s">
        <v>37</v>
      </c>
      <c r="C7" s="315">
        <v>2015</v>
      </c>
      <c r="D7" s="316">
        <v>2016</v>
      </c>
      <c r="E7" s="316">
        <v>2017</v>
      </c>
      <c r="F7" s="317">
        <v>2018</v>
      </c>
      <c r="G7" s="318">
        <v>2019</v>
      </c>
      <c r="H7" s="318">
        <v>2020</v>
      </c>
    </row>
    <row r="8" spans="1:8" ht="30" customHeight="1" x14ac:dyDescent="0.25">
      <c r="B8" s="296" t="s">
        <v>5</v>
      </c>
      <c r="C8" s="311">
        <v>1</v>
      </c>
      <c r="D8" s="319">
        <v>9</v>
      </c>
      <c r="E8" s="319">
        <v>12</v>
      </c>
      <c r="F8" s="311">
        <v>16</v>
      </c>
      <c r="G8" s="311">
        <v>11</v>
      </c>
      <c r="H8" s="311">
        <v>5</v>
      </c>
    </row>
    <row r="9" spans="1:8" ht="30" customHeight="1" x14ac:dyDescent="0.25">
      <c r="B9" s="297" t="s">
        <v>2</v>
      </c>
      <c r="C9" s="253">
        <v>10</v>
      </c>
      <c r="D9" s="305">
        <v>23</v>
      </c>
      <c r="E9" s="305">
        <v>20</v>
      </c>
      <c r="F9" s="444">
        <v>29</v>
      </c>
      <c r="G9" s="253">
        <v>32</v>
      </c>
      <c r="H9" s="253">
        <v>34</v>
      </c>
    </row>
    <row r="10" spans="1:8" ht="30" customHeight="1" thickBot="1" x14ac:dyDescent="0.3">
      <c r="B10" s="320" t="s">
        <v>3</v>
      </c>
      <c r="C10" s="321">
        <v>17</v>
      </c>
      <c r="D10" s="445">
        <v>15</v>
      </c>
      <c r="E10" s="445">
        <v>23</v>
      </c>
      <c r="F10" s="321">
        <v>37</v>
      </c>
      <c r="G10" s="321">
        <v>39</v>
      </c>
      <c r="H10" s="321">
        <v>23</v>
      </c>
    </row>
    <row r="11" spans="1:8" ht="30" customHeight="1" thickBot="1" x14ac:dyDescent="0.3">
      <c r="B11" s="447" t="s">
        <v>1</v>
      </c>
      <c r="C11" s="448">
        <f t="shared" ref="C11:F11" si="0">SUM(C8:C10)</f>
        <v>28</v>
      </c>
      <c r="D11" s="448">
        <f t="shared" si="0"/>
        <v>47</v>
      </c>
      <c r="E11" s="448">
        <f t="shared" si="0"/>
        <v>55</v>
      </c>
      <c r="F11" s="448">
        <f t="shared" si="0"/>
        <v>82</v>
      </c>
      <c r="G11" s="448">
        <v>82</v>
      </c>
      <c r="H11" s="448">
        <v>62</v>
      </c>
    </row>
    <row r="12" spans="1:8" ht="30" customHeight="1" thickTop="1" x14ac:dyDescent="0.25">
      <c r="B12" s="311" t="s">
        <v>350</v>
      </c>
      <c r="C12" s="322">
        <v>138</v>
      </c>
      <c r="D12" s="323">
        <v>146</v>
      </c>
      <c r="E12" s="323">
        <v>208</v>
      </c>
      <c r="F12" s="324" t="s">
        <v>41</v>
      </c>
      <c r="G12" s="325">
        <v>240</v>
      </c>
      <c r="H12" s="325">
        <v>169</v>
      </c>
    </row>
    <row r="13" spans="1:8" ht="30" customHeight="1" x14ac:dyDescent="0.25">
      <c r="B13" s="18" t="s">
        <v>18</v>
      </c>
      <c r="C13" s="149">
        <f t="shared" ref="C13:G13" si="1">C11/C12</f>
        <v>0.20289855072463769</v>
      </c>
      <c r="D13" s="149">
        <f t="shared" si="1"/>
        <v>0.32191780821917809</v>
      </c>
      <c r="E13" s="149">
        <f t="shared" si="1"/>
        <v>0.26442307692307693</v>
      </c>
      <c r="F13" s="149">
        <f t="shared" si="1"/>
        <v>0.37272727272727274</v>
      </c>
      <c r="G13" s="19">
        <f t="shared" si="1"/>
        <v>0.34166666666666667</v>
      </c>
      <c r="H13" s="19">
        <f t="shared" ref="H13" si="2">H11/H12</f>
        <v>0.36686390532544377</v>
      </c>
    </row>
    <row r="14" spans="1:8" ht="30" customHeight="1" x14ac:dyDescent="0.25">
      <c r="B14" s="131" t="s">
        <v>51</v>
      </c>
    </row>
  </sheetData>
  <mergeCells count="4">
    <mergeCell ref="B6:H6"/>
    <mergeCell ref="B2:H2"/>
    <mergeCell ref="B4:H4"/>
    <mergeCell ref="B3:H3"/>
  </mergeCells>
  <pageMargins left="0.7" right="0.7" top="0.75" bottom="0.75" header="0.3" footer="0.3"/>
  <ignoredErrors>
    <ignoredError sqref="C11:F11 C12:E12" formulaRange="1"/>
    <ignoredError sqref="F12" numberStoredAsText="1" formulaRange="1"/>
  </ignoredErrors>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5"/>
  <sheetViews>
    <sheetView showGridLines="0" workbookViewId="0">
      <selection activeCell="L10" sqref="L10"/>
    </sheetView>
  </sheetViews>
  <sheetFormatPr defaultRowHeight="15" x14ac:dyDescent="0.25"/>
  <cols>
    <col min="1" max="1" width="11" customWidth="1"/>
    <col min="2" max="2" width="31.140625" customWidth="1"/>
  </cols>
  <sheetData>
    <row r="1" spans="2:8" ht="21.75" customHeight="1" x14ac:dyDescent="0.25">
      <c r="B1" s="131"/>
    </row>
    <row r="2" spans="2:8" ht="20.25" customHeight="1" x14ac:dyDescent="0.25">
      <c r="B2" s="700" t="s">
        <v>561</v>
      </c>
      <c r="C2" s="700"/>
      <c r="D2" s="700"/>
      <c r="E2" s="700"/>
      <c r="F2" s="700"/>
      <c r="G2" s="700"/>
      <c r="H2" s="700"/>
    </row>
    <row r="3" spans="2:8" ht="27.75" customHeight="1" x14ac:dyDescent="0.25">
      <c r="B3" s="700" t="s">
        <v>623</v>
      </c>
      <c r="C3" s="700"/>
      <c r="D3" s="700"/>
      <c r="E3" s="700"/>
      <c r="F3" s="700"/>
      <c r="G3" s="700"/>
      <c r="H3" s="700"/>
    </row>
    <row r="4" spans="2:8" ht="38.25" customHeight="1" x14ac:dyDescent="0.25">
      <c r="B4" s="806" t="s">
        <v>563</v>
      </c>
      <c r="C4" s="806"/>
      <c r="D4" s="806"/>
      <c r="E4" s="806"/>
      <c r="F4" s="806"/>
      <c r="G4" s="806"/>
      <c r="H4" s="806"/>
    </row>
    <row r="5" spans="2:8" ht="9" customHeight="1" x14ac:dyDescent="0.25">
      <c r="B5" s="409"/>
      <c r="C5" s="409"/>
      <c r="D5" s="409"/>
      <c r="E5" s="409"/>
      <c r="F5" s="409"/>
      <c r="G5" s="409"/>
    </row>
    <row r="6" spans="2:8" ht="30" customHeight="1" x14ac:dyDescent="0.25">
      <c r="B6" s="706" t="s">
        <v>117</v>
      </c>
      <c r="C6" s="707"/>
      <c r="D6" s="707"/>
      <c r="E6" s="707"/>
      <c r="F6" s="707"/>
      <c r="G6" s="707"/>
      <c r="H6" s="708"/>
    </row>
    <row r="7" spans="2:8" ht="30" customHeight="1" thickBot="1" x14ac:dyDescent="0.3">
      <c r="B7" s="314" t="s">
        <v>36</v>
      </c>
      <c r="C7" s="315">
        <v>2015</v>
      </c>
      <c r="D7" s="316">
        <v>2016</v>
      </c>
      <c r="E7" s="316">
        <v>2017</v>
      </c>
      <c r="F7" s="317">
        <v>2018</v>
      </c>
      <c r="G7" s="318">
        <v>2019</v>
      </c>
      <c r="H7" s="318">
        <v>2020</v>
      </c>
    </row>
    <row r="8" spans="2:8" ht="30" customHeight="1" x14ac:dyDescent="0.25">
      <c r="B8" s="296" t="s">
        <v>0</v>
      </c>
      <c r="C8" s="311">
        <v>4</v>
      </c>
      <c r="D8" s="319">
        <v>5</v>
      </c>
      <c r="E8" s="319">
        <v>11</v>
      </c>
      <c r="F8" s="311">
        <v>27</v>
      </c>
      <c r="G8" s="311">
        <v>21</v>
      </c>
      <c r="H8" s="311">
        <v>14</v>
      </c>
    </row>
    <row r="9" spans="2:8" ht="30" customHeight="1" x14ac:dyDescent="0.25">
      <c r="B9" s="297" t="s">
        <v>52</v>
      </c>
      <c r="C9" s="253">
        <v>8</v>
      </c>
      <c r="D9" s="305">
        <v>17</v>
      </c>
      <c r="E9" s="305">
        <v>17</v>
      </c>
      <c r="F9" s="253">
        <v>17</v>
      </c>
      <c r="G9" s="253">
        <v>30</v>
      </c>
      <c r="H9" s="253">
        <v>18</v>
      </c>
    </row>
    <row r="10" spans="2:8" ht="30" customHeight="1" thickBot="1" x14ac:dyDescent="0.3">
      <c r="B10" s="320" t="s">
        <v>53</v>
      </c>
      <c r="C10" s="321">
        <v>16</v>
      </c>
      <c r="D10" s="445">
        <v>25</v>
      </c>
      <c r="E10" s="445">
        <v>27</v>
      </c>
      <c r="F10" s="321">
        <v>38</v>
      </c>
      <c r="G10" s="321">
        <v>31</v>
      </c>
      <c r="H10" s="321">
        <v>30</v>
      </c>
    </row>
    <row r="11" spans="2:8" ht="30" customHeight="1" thickBot="1" x14ac:dyDescent="0.3">
      <c r="B11" s="447" t="s">
        <v>1</v>
      </c>
      <c r="C11" s="448">
        <f t="shared" ref="C11:G11" si="0">SUM(C8:C10)</f>
        <v>28</v>
      </c>
      <c r="D11" s="448">
        <f t="shared" si="0"/>
        <v>47</v>
      </c>
      <c r="E11" s="448">
        <f t="shared" si="0"/>
        <v>55</v>
      </c>
      <c r="F11" s="448">
        <f t="shared" si="0"/>
        <v>82</v>
      </c>
      <c r="G11" s="448">
        <f t="shared" si="0"/>
        <v>82</v>
      </c>
      <c r="H11" s="448">
        <f t="shared" ref="H11" si="1">SUM(H8:H10)</f>
        <v>62</v>
      </c>
    </row>
    <row r="12" spans="2:8" ht="30" customHeight="1" thickTop="1" x14ac:dyDescent="0.25">
      <c r="B12" s="311" t="s">
        <v>350</v>
      </c>
      <c r="C12" s="322">
        <v>138</v>
      </c>
      <c r="D12" s="323">
        <v>146</v>
      </c>
      <c r="E12" s="323">
        <v>208</v>
      </c>
      <c r="F12" s="324" t="s">
        <v>41</v>
      </c>
      <c r="G12" s="325">
        <v>240</v>
      </c>
      <c r="H12" s="325">
        <v>169</v>
      </c>
    </row>
    <row r="13" spans="2:8" ht="30" customHeight="1" x14ac:dyDescent="0.25">
      <c r="B13" s="18" t="s">
        <v>18</v>
      </c>
      <c r="C13" s="149">
        <f t="shared" ref="C13:G13" si="2">C11/C12</f>
        <v>0.20289855072463769</v>
      </c>
      <c r="D13" s="149">
        <f t="shared" si="2"/>
        <v>0.32191780821917809</v>
      </c>
      <c r="E13" s="149">
        <f t="shared" si="2"/>
        <v>0.26442307692307693</v>
      </c>
      <c r="F13" s="149">
        <f t="shared" si="2"/>
        <v>0.37272727272727274</v>
      </c>
      <c r="G13" s="19">
        <f t="shared" si="2"/>
        <v>0.34166666666666667</v>
      </c>
      <c r="H13" s="19">
        <f t="shared" ref="H13" si="3">H11/H12</f>
        <v>0.36686390532544377</v>
      </c>
    </row>
    <row r="14" spans="2:8" ht="30" customHeight="1" x14ac:dyDescent="0.25">
      <c r="B14" s="131" t="s">
        <v>51</v>
      </c>
    </row>
    <row r="15" spans="2:8" ht="30" customHeight="1" x14ac:dyDescent="0.25">
      <c r="B15" s="131"/>
    </row>
  </sheetData>
  <mergeCells count="4">
    <mergeCell ref="B6:H6"/>
    <mergeCell ref="B2:H2"/>
    <mergeCell ref="B4:H4"/>
    <mergeCell ref="B3:H3"/>
  </mergeCells>
  <pageMargins left="0.7" right="0.7" top="0.75" bottom="0.75" header="0.3" footer="0.3"/>
  <ignoredErrors>
    <ignoredError sqref="C11:H11" formulaRange="1"/>
    <ignoredError sqref="F12" numberStoredAsText="1"/>
  </ignoredErrors>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3"/>
  <sheetViews>
    <sheetView showGridLines="0" workbookViewId="0">
      <selection activeCell="L8" sqref="L8"/>
    </sheetView>
  </sheetViews>
  <sheetFormatPr defaultRowHeight="15" x14ac:dyDescent="0.25"/>
  <cols>
    <col min="3" max="3" width="15.42578125" customWidth="1"/>
    <col min="4" max="4" width="11.28515625" customWidth="1"/>
    <col min="5" max="5" width="12.85546875" customWidth="1"/>
    <col min="6" max="6" width="10.7109375" customWidth="1"/>
    <col min="7" max="7" width="10" customWidth="1"/>
    <col min="8" max="8" width="10.42578125" customWidth="1"/>
    <col min="9" max="9" width="12.42578125" customWidth="1"/>
    <col min="10" max="10" width="13.140625" customWidth="1"/>
  </cols>
  <sheetData>
    <row r="2" spans="2:10" x14ac:dyDescent="0.25">
      <c r="B2" s="808" t="s">
        <v>554</v>
      </c>
      <c r="C2" s="808"/>
      <c r="D2" s="808"/>
      <c r="E2" s="808"/>
      <c r="F2" s="808"/>
      <c r="G2" s="808"/>
      <c r="H2" s="808"/>
      <c r="I2" s="808"/>
      <c r="J2" s="808"/>
    </row>
    <row r="3" spans="2:10" ht="32.25" customHeight="1" x14ac:dyDescent="0.25">
      <c r="B3" s="710" t="s">
        <v>624</v>
      </c>
      <c r="C3" s="710"/>
      <c r="D3" s="710"/>
      <c r="E3" s="710"/>
      <c r="F3" s="710"/>
      <c r="G3" s="710"/>
      <c r="H3" s="710"/>
      <c r="I3" s="710"/>
      <c r="J3" s="710"/>
    </row>
    <row r="4" spans="2:10" ht="26.25" customHeight="1" x14ac:dyDescent="0.25">
      <c r="B4" s="807" t="s">
        <v>731</v>
      </c>
      <c r="C4" s="807"/>
      <c r="D4" s="807"/>
      <c r="E4" s="807"/>
      <c r="F4" s="807"/>
      <c r="G4" s="807"/>
      <c r="H4" s="807"/>
      <c r="I4" s="807"/>
      <c r="J4" s="807"/>
    </row>
    <row r="5" spans="2:10" ht="7.5" customHeight="1" x14ac:dyDescent="0.25"/>
    <row r="6" spans="2:10" ht="30" customHeight="1" x14ac:dyDescent="0.25">
      <c r="B6" s="809" t="s">
        <v>367</v>
      </c>
      <c r="C6" s="810"/>
      <c r="D6" s="810"/>
      <c r="E6" s="810"/>
      <c r="F6" s="810"/>
      <c r="G6" s="810"/>
      <c r="H6" s="810"/>
      <c r="I6" s="810"/>
      <c r="J6" s="811"/>
    </row>
    <row r="7" spans="2:10" ht="52.5" customHeight="1" thickBot="1" x14ac:dyDescent="0.3">
      <c r="B7" s="410" t="s">
        <v>7</v>
      </c>
      <c r="C7" s="456" t="s">
        <v>4</v>
      </c>
      <c r="D7" s="457" t="s">
        <v>237</v>
      </c>
      <c r="E7" s="457" t="s">
        <v>353</v>
      </c>
      <c r="F7" s="457" t="s">
        <v>238</v>
      </c>
      <c r="G7" s="457" t="s">
        <v>239</v>
      </c>
      <c r="H7" s="458" t="s">
        <v>110</v>
      </c>
      <c r="I7" s="459" t="s">
        <v>240</v>
      </c>
      <c r="J7" s="411" t="s">
        <v>66</v>
      </c>
    </row>
    <row r="8" spans="2:10" ht="30" customHeight="1" thickTop="1" x14ac:dyDescent="0.25">
      <c r="B8" s="216">
        <v>2015</v>
      </c>
      <c r="C8" s="451" t="s">
        <v>20</v>
      </c>
      <c r="D8" s="460" t="s">
        <v>20</v>
      </c>
      <c r="E8" s="460" t="s">
        <v>20</v>
      </c>
      <c r="F8" s="460" t="s">
        <v>20</v>
      </c>
      <c r="G8" s="460" t="s">
        <v>20</v>
      </c>
      <c r="H8" s="460" t="s">
        <v>20</v>
      </c>
      <c r="I8" s="452" t="s">
        <v>20</v>
      </c>
      <c r="J8" s="217">
        <v>138</v>
      </c>
    </row>
    <row r="9" spans="2:10" ht="30" customHeight="1" x14ac:dyDescent="0.25">
      <c r="B9" s="14">
        <v>2016</v>
      </c>
      <c r="C9" s="453" t="s">
        <v>20</v>
      </c>
      <c r="D9" s="218" t="s">
        <v>20</v>
      </c>
      <c r="E9" s="218" t="s">
        <v>20</v>
      </c>
      <c r="F9" s="218" t="s">
        <v>20</v>
      </c>
      <c r="G9" s="218" t="s">
        <v>20</v>
      </c>
      <c r="H9" s="218" t="s">
        <v>20</v>
      </c>
      <c r="I9" s="454" t="s">
        <v>20</v>
      </c>
      <c r="J9" s="218">
        <v>146</v>
      </c>
    </row>
    <row r="10" spans="2:10" ht="30" customHeight="1" x14ac:dyDescent="0.25">
      <c r="B10" s="14">
        <v>2017</v>
      </c>
      <c r="C10" s="453">
        <v>6</v>
      </c>
      <c r="D10" s="218">
        <v>2</v>
      </c>
      <c r="E10" s="218">
        <v>31</v>
      </c>
      <c r="F10" s="218">
        <v>3</v>
      </c>
      <c r="G10" s="218">
        <v>11</v>
      </c>
      <c r="H10" s="222">
        <v>40</v>
      </c>
      <c r="I10" s="454" t="s">
        <v>20</v>
      </c>
      <c r="J10" s="218">
        <v>208</v>
      </c>
    </row>
    <row r="11" spans="2:10" ht="30" customHeight="1" x14ac:dyDescent="0.25">
      <c r="B11" s="14">
        <v>2018</v>
      </c>
      <c r="C11" s="453">
        <v>21</v>
      </c>
      <c r="D11" s="218">
        <v>8</v>
      </c>
      <c r="E11" s="218">
        <v>20</v>
      </c>
      <c r="F11" s="218">
        <v>11</v>
      </c>
      <c r="G11" s="218">
        <v>9</v>
      </c>
      <c r="H11" s="222">
        <v>31</v>
      </c>
      <c r="I11" s="454">
        <v>16</v>
      </c>
      <c r="J11" s="218">
        <v>220</v>
      </c>
    </row>
    <row r="12" spans="2:10" ht="30" customHeight="1" x14ac:dyDescent="0.25">
      <c r="B12" s="222">
        <v>2019</v>
      </c>
      <c r="C12" s="223">
        <v>5</v>
      </c>
      <c r="D12" s="461">
        <v>9</v>
      </c>
      <c r="E12" s="461">
        <v>15</v>
      </c>
      <c r="F12" s="461">
        <v>3</v>
      </c>
      <c r="G12" s="461">
        <v>11</v>
      </c>
      <c r="H12" s="222">
        <v>30</v>
      </c>
      <c r="I12" s="454">
        <v>9</v>
      </c>
      <c r="J12" s="218">
        <v>240</v>
      </c>
    </row>
    <row r="13" spans="2:10" ht="30" customHeight="1" x14ac:dyDescent="0.25">
      <c r="B13" s="222">
        <v>2020</v>
      </c>
      <c r="C13" s="223">
        <v>5</v>
      </c>
      <c r="D13" s="461">
        <v>3</v>
      </c>
      <c r="E13" s="461">
        <v>28</v>
      </c>
      <c r="F13" s="461">
        <v>4</v>
      </c>
      <c r="G13" s="461">
        <v>5</v>
      </c>
      <c r="H13" s="222">
        <v>33</v>
      </c>
      <c r="I13" s="454">
        <v>6</v>
      </c>
      <c r="J13" s="218">
        <v>169</v>
      </c>
    </row>
    <row r="14" spans="2:10" ht="15.75" customHeight="1" x14ac:dyDescent="0.25">
      <c r="B14" s="131" t="s">
        <v>51</v>
      </c>
    </row>
    <row r="15" spans="2:10" ht="15.75" x14ac:dyDescent="0.25">
      <c r="B15" s="1" t="s">
        <v>366</v>
      </c>
    </row>
    <row r="23" spans="1:1" x14ac:dyDescent="0.25">
      <c r="A23" t="s">
        <v>293</v>
      </c>
    </row>
  </sheetData>
  <mergeCells count="4">
    <mergeCell ref="B4:J4"/>
    <mergeCell ref="B2:J2"/>
    <mergeCell ref="B6:J6"/>
    <mergeCell ref="B3:J3"/>
  </mergeCell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6"/>
  <sheetViews>
    <sheetView showGridLines="0" workbookViewId="0">
      <selection activeCell="L6" sqref="L6"/>
    </sheetView>
  </sheetViews>
  <sheetFormatPr defaultRowHeight="15" x14ac:dyDescent="0.25"/>
  <cols>
    <col min="1" max="1" width="4.28515625" customWidth="1"/>
    <col min="2" max="2" width="31.85546875" customWidth="1"/>
    <col min="8" max="8" width="8.85546875" customWidth="1"/>
  </cols>
  <sheetData>
    <row r="1" spans="2:12" ht="30" customHeight="1" x14ac:dyDescent="0.25">
      <c r="B1" s="131" t="s">
        <v>15</v>
      </c>
    </row>
    <row r="2" spans="2:12" ht="24.75" customHeight="1" x14ac:dyDescent="0.25">
      <c r="B2" s="813" t="s">
        <v>564</v>
      </c>
      <c r="C2" s="813"/>
      <c r="D2" s="813"/>
      <c r="E2" s="813"/>
      <c r="F2" s="813"/>
      <c r="G2" s="813"/>
      <c r="H2" s="813"/>
    </row>
    <row r="3" spans="2:12" ht="22.5" customHeight="1" x14ac:dyDescent="0.25">
      <c r="B3" s="814" t="s">
        <v>626</v>
      </c>
      <c r="C3" s="814"/>
      <c r="D3" s="814"/>
      <c r="E3" s="814"/>
      <c r="F3" s="814"/>
      <c r="G3" s="814"/>
      <c r="H3" s="814"/>
    </row>
    <row r="4" spans="2:12" ht="36.75" customHeight="1" x14ac:dyDescent="0.25">
      <c r="B4" s="762" t="s">
        <v>583</v>
      </c>
      <c r="C4" s="762"/>
      <c r="D4" s="762"/>
      <c r="E4" s="762"/>
      <c r="F4" s="762"/>
      <c r="G4" s="762"/>
      <c r="H4" s="762"/>
    </row>
    <row r="5" spans="2:12" ht="8.25" customHeight="1" x14ac:dyDescent="0.25">
      <c r="B5" s="812" t="s">
        <v>15</v>
      </c>
      <c r="C5" s="812"/>
      <c r="D5" s="812"/>
      <c r="E5" s="812"/>
      <c r="F5" s="812"/>
      <c r="G5" s="812"/>
      <c r="H5" s="812"/>
      <c r="J5" t="s">
        <v>15</v>
      </c>
      <c r="L5" s="627"/>
    </row>
    <row r="6" spans="2:12" ht="30" customHeight="1" x14ac:dyDescent="0.25">
      <c r="B6" s="706" t="s">
        <v>151</v>
      </c>
      <c r="C6" s="707"/>
      <c r="D6" s="707"/>
      <c r="E6" s="707"/>
      <c r="F6" s="707"/>
      <c r="G6" s="707"/>
      <c r="H6" s="708"/>
      <c r="L6" s="627"/>
    </row>
    <row r="7" spans="2:12" ht="30" customHeight="1" thickBot="1" x14ac:dyDescent="0.3">
      <c r="B7" s="314" t="s">
        <v>37</v>
      </c>
      <c r="C7" s="315">
        <v>2015</v>
      </c>
      <c r="D7" s="316">
        <v>2016</v>
      </c>
      <c r="E7" s="316">
        <v>2017</v>
      </c>
      <c r="F7" s="317">
        <v>2018</v>
      </c>
      <c r="G7" s="318">
        <v>2019</v>
      </c>
      <c r="H7" s="318">
        <v>2020</v>
      </c>
      <c r="L7" s="627"/>
    </row>
    <row r="8" spans="2:12" ht="30" customHeight="1" x14ac:dyDescent="0.25">
      <c r="B8" s="296" t="s">
        <v>5</v>
      </c>
      <c r="C8" s="311" t="s">
        <v>20</v>
      </c>
      <c r="D8" s="319">
        <v>0</v>
      </c>
      <c r="E8" s="319">
        <v>1</v>
      </c>
      <c r="F8" s="311">
        <v>3</v>
      </c>
      <c r="G8" s="311">
        <v>3</v>
      </c>
      <c r="H8" s="443">
        <v>0</v>
      </c>
    </row>
    <row r="9" spans="2:12" ht="30" customHeight="1" x14ac:dyDescent="0.25">
      <c r="B9" s="297" t="s">
        <v>2</v>
      </c>
      <c r="C9" s="253" t="s">
        <v>20</v>
      </c>
      <c r="D9" s="305">
        <v>3</v>
      </c>
      <c r="E9" s="305">
        <v>11</v>
      </c>
      <c r="F9" s="253">
        <v>4</v>
      </c>
      <c r="G9" s="253">
        <v>7</v>
      </c>
      <c r="H9" s="444">
        <v>13</v>
      </c>
    </row>
    <row r="10" spans="2:12" ht="30" customHeight="1" thickBot="1" x14ac:dyDescent="0.3">
      <c r="B10" s="320" t="s">
        <v>3</v>
      </c>
      <c r="C10" s="321" t="s">
        <v>20</v>
      </c>
      <c r="D10" s="445">
        <v>0</v>
      </c>
      <c r="E10" s="445">
        <v>3</v>
      </c>
      <c r="F10" s="321">
        <v>9</v>
      </c>
      <c r="G10" s="321">
        <v>6</v>
      </c>
      <c r="H10" s="446">
        <v>5</v>
      </c>
    </row>
    <row r="11" spans="2:12" ht="30" customHeight="1" thickBot="1" x14ac:dyDescent="0.3">
      <c r="B11" s="447" t="s">
        <v>1</v>
      </c>
      <c r="C11" s="448" t="s">
        <v>20</v>
      </c>
      <c r="D11" s="448">
        <f t="shared" ref="D11:F11" si="0">SUM(D8:D10)</f>
        <v>3</v>
      </c>
      <c r="E11" s="448">
        <f t="shared" si="0"/>
        <v>15</v>
      </c>
      <c r="F11" s="448">
        <f t="shared" si="0"/>
        <v>16</v>
      </c>
      <c r="G11" s="448">
        <f>SUM(G8:G10)</f>
        <v>16</v>
      </c>
      <c r="H11" s="449">
        <f>SUM(H8:H10)</f>
        <v>18</v>
      </c>
    </row>
    <row r="12" spans="2:12" ht="30" customHeight="1" thickTop="1" x14ac:dyDescent="0.25">
      <c r="B12" s="311" t="s">
        <v>350</v>
      </c>
      <c r="C12" s="322">
        <v>138</v>
      </c>
      <c r="D12" s="323">
        <v>146</v>
      </c>
      <c r="E12" s="323">
        <v>208</v>
      </c>
      <c r="F12" s="324" t="s">
        <v>41</v>
      </c>
      <c r="G12" s="325">
        <v>240</v>
      </c>
      <c r="H12" s="450">
        <v>169</v>
      </c>
    </row>
    <row r="13" spans="2:12" ht="30" customHeight="1" x14ac:dyDescent="0.25">
      <c r="B13" s="18" t="s">
        <v>18</v>
      </c>
      <c r="C13" s="149" t="s">
        <v>20</v>
      </c>
      <c r="D13" s="149">
        <f t="shared" ref="D13:G13" si="1">D11/D12</f>
        <v>2.0547945205479451E-2</v>
      </c>
      <c r="E13" s="149">
        <f t="shared" si="1"/>
        <v>7.2115384615384609E-2</v>
      </c>
      <c r="F13" s="149">
        <f t="shared" si="1"/>
        <v>7.2727272727272724E-2</v>
      </c>
      <c r="G13" s="19">
        <f t="shared" si="1"/>
        <v>6.6666666666666666E-2</v>
      </c>
      <c r="H13" s="138">
        <f t="shared" ref="H13" si="2">H11/H12</f>
        <v>0.10650887573964497</v>
      </c>
    </row>
    <row r="14" spans="2:12" x14ac:dyDescent="0.25">
      <c r="B14" s="131" t="s">
        <v>51</v>
      </c>
    </row>
    <row r="15" spans="2:12" ht="15.75" x14ac:dyDescent="0.25">
      <c r="B15" s="1" t="s">
        <v>366</v>
      </c>
    </row>
    <row r="16" spans="2:12" x14ac:dyDescent="0.25">
      <c r="K16" t="s">
        <v>15</v>
      </c>
    </row>
  </sheetData>
  <mergeCells count="5">
    <mergeCell ref="B6:H6"/>
    <mergeCell ref="B5:H5"/>
    <mergeCell ref="B4:H4"/>
    <mergeCell ref="B2:H2"/>
    <mergeCell ref="B3:H3"/>
  </mergeCells>
  <pageMargins left="0.7" right="0.7" top="0.75" bottom="0.75" header="0.3" footer="0.3"/>
  <pageSetup paperSize="9" orientation="portrait" horizontalDpi="300" verticalDpi="300" r:id="rId1"/>
  <ignoredErrors>
    <ignoredError sqref="D11:H11" formulaRange="1"/>
    <ignoredError sqref="F12" numberStoredAsText="1"/>
  </ignoredErrors>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election activeCell="L6" sqref="L6"/>
    </sheetView>
  </sheetViews>
  <sheetFormatPr defaultRowHeight="15" x14ac:dyDescent="0.25"/>
  <cols>
    <col min="1" max="1" width="5.5703125" customWidth="1"/>
    <col min="2" max="2" width="32.5703125" customWidth="1"/>
  </cols>
  <sheetData>
    <row r="1" spans="1:8" ht="28.5" customHeight="1" x14ac:dyDescent="0.25">
      <c r="B1" s="131"/>
    </row>
    <row r="2" spans="1:8" ht="19.5" customHeight="1" x14ac:dyDescent="0.25">
      <c r="A2" s="40"/>
      <c r="B2" s="813" t="s">
        <v>564</v>
      </c>
      <c r="C2" s="813"/>
      <c r="D2" s="813"/>
      <c r="E2" s="813"/>
      <c r="F2" s="813"/>
      <c r="G2" s="813"/>
      <c r="H2" s="813"/>
    </row>
    <row r="3" spans="1:8" ht="36" customHeight="1" x14ac:dyDescent="0.25">
      <c r="A3" s="40"/>
      <c r="B3" s="813" t="s">
        <v>626</v>
      </c>
      <c r="C3" s="813"/>
      <c r="D3" s="813"/>
      <c r="E3" s="813"/>
      <c r="F3" s="813"/>
      <c r="G3" s="813"/>
      <c r="H3" s="813"/>
    </row>
    <row r="4" spans="1:8" ht="38.25" customHeight="1" x14ac:dyDescent="0.25">
      <c r="B4" s="762" t="s">
        <v>584</v>
      </c>
      <c r="C4" s="762"/>
      <c r="D4" s="762"/>
      <c r="E4" s="762"/>
      <c r="F4" s="762"/>
      <c r="G4" s="762"/>
      <c r="H4" s="762"/>
    </row>
    <row r="5" spans="1:8" ht="11.25" customHeight="1" x14ac:dyDescent="0.25">
      <c r="B5" s="402"/>
      <c r="C5" s="402"/>
      <c r="D5" s="402"/>
      <c r="E5" s="402"/>
      <c r="F5" s="402"/>
      <c r="G5" s="402"/>
      <c r="H5" s="402"/>
    </row>
    <row r="6" spans="1:8" ht="30" customHeight="1" x14ac:dyDescent="0.25">
      <c r="B6" s="815" t="s">
        <v>151</v>
      </c>
      <c r="C6" s="816"/>
      <c r="D6" s="816"/>
      <c r="E6" s="816"/>
      <c r="F6" s="816"/>
      <c r="G6" s="816"/>
      <c r="H6" s="817"/>
    </row>
    <row r="7" spans="1:8" ht="30" customHeight="1" thickBot="1" x14ac:dyDescent="0.3">
      <c r="B7" s="314" t="s">
        <v>36</v>
      </c>
      <c r="C7" s="315">
        <v>2015</v>
      </c>
      <c r="D7" s="316">
        <v>2016</v>
      </c>
      <c r="E7" s="316">
        <v>2017</v>
      </c>
      <c r="F7" s="317">
        <v>2018</v>
      </c>
      <c r="G7" s="318">
        <v>2019</v>
      </c>
      <c r="H7" s="318">
        <v>2020</v>
      </c>
    </row>
    <row r="8" spans="1:8" ht="30" customHeight="1" x14ac:dyDescent="0.25">
      <c r="B8" s="296" t="s">
        <v>0</v>
      </c>
      <c r="C8" s="311" t="s">
        <v>20</v>
      </c>
      <c r="D8" s="319">
        <v>3</v>
      </c>
      <c r="E8" s="319">
        <v>4</v>
      </c>
      <c r="F8" s="311">
        <v>7</v>
      </c>
      <c r="G8" s="311">
        <v>8</v>
      </c>
      <c r="H8" s="311">
        <v>4</v>
      </c>
    </row>
    <row r="9" spans="1:8" ht="30" customHeight="1" x14ac:dyDescent="0.25">
      <c r="B9" s="297" t="s">
        <v>52</v>
      </c>
      <c r="C9" s="253" t="s">
        <v>20</v>
      </c>
      <c r="D9" s="305">
        <v>0</v>
      </c>
      <c r="E9" s="305">
        <v>1</v>
      </c>
      <c r="F9" s="253">
        <v>2</v>
      </c>
      <c r="G9" s="253">
        <v>1</v>
      </c>
      <c r="H9" s="253">
        <v>1</v>
      </c>
    </row>
    <row r="10" spans="1:8" ht="30" customHeight="1" thickBot="1" x14ac:dyDescent="0.3">
      <c r="B10" s="320" t="s">
        <v>53</v>
      </c>
      <c r="C10" s="321" t="s">
        <v>20</v>
      </c>
      <c r="D10" s="445">
        <v>0</v>
      </c>
      <c r="E10" s="445">
        <v>10</v>
      </c>
      <c r="F10" s="321">
        <v>7</v>
      </c>
      <c r="G10" s="321">
        <v>7</v>
      </c>
      <c r="H10" s="321">
        <v>13</v>
      </c>
    </row>
    <row r="11" spans="1:8" ht="30" customHeight="1" thickBot="1" x14ac:dyDescent="0.3">
      <c r="B11" s="447" t="s">
        <v>1</v>
      </c>
      <c r="C11" s="448" t="s">
        <v>20</v>
      </c>
      <c r="D11" s="448">
        <f t="shared" ref="D11:F11" si="0">SUM(D8:D10)</f>
        <v>3</v>
      </c>
      <c r="E11" s="448">
        <f t="shared" si="0"/>
        <v>15</v>
      </c>
      <c r="F11" s="448">
        <f t="shared" si="0"/>
        <v>16</v>
      </c>
      <c r="G11" s="448">
        <f>SUM(G8:G10)</f>
        <v>16</v>
      </c>
      <c r="H11" s="448">
        <f>SUM(H8:H10)</f>
        <v>18</v>
      </c>
    </row>
    <row r="12" spans="1:8" ht="30" customHeight="1" thickTop="1" x14ac:dyDescent="0.25">
      <c r="B12" s="311" t="s">
        <v>350</v>
      </c>
      <c r="C12" s="322">
        <v>138</v>
      </c>
      <c r="D12" s="323">
        <v>146</v>
      </c>
      <c r="E12" s="323">
        <v>208</v>
      </c>
      <c r="F12" s="324" t="s">
        <v>41</v>
      </c>
      <c r="G12" s="325">
        <v>240</v>
      </c>
      <c r="H12" s="325">
        <v>169</v>
      </c>
    </row>
    <row r="13" spans="1:8" ht="30" customHeight="1" x14ac:dyDescent="0.25">
      <c r="B13" s="18" t="s">
        <v>18</v>
      </c>
      <c r="C13" s="149" t="s">
        <v>20</v>
      </c>
      <c r="D13" s="149">
        <f t="shared" ref="D13:G13" si="1">D11/D12</f>
        <v>2.0547945205479451E-2</v>
      </c>
      <c r="E13" s="149">
        <f t="shared" si="1"/>
        <v>7.2115384615384609E-2</v>
      </c>
      <c r="F13" s="149">
        <f t="shared" si="1"/>
        <v>7.2727272727272724E-2</v>
      </c>
      <c r="G13" s="19">
        <f t="shared" si="1"/>
        <v>6.6666666666666666E-2</v>
      </c>
      <c r="H13" s="19">
        <f t="shared" ref="H13" si="2">H11/H12</f>
        <v>0.10650887573964497</v>
      </c>
    </row>
    <row r="14" spans="1:8" x14ac:dyDescent="0.25">
      <c r="B14" s="131" t="s">
        <v>51</v>
      </c>
    </row>
    <row r="15" spans="1:8" ht="15.75" x14ac:dyDescent="0.25">
      <c r="B15" s="1" t="s">
        <v>366</v>
      </c>
    </row>
  </sheetData>
  <mergeCells count="4">
    <mergeCell ref="B6:H6"/>
    <mergeCell ref="B4:H4"/>
    <mergeCell ref="B2:H2"/>
    <mergeCell ref="B3:H3"/>
  </mergeCells>
  <pageMargins left="0.7" right="0.7" top="0.75" bottom="0.75" header="0.3" footer="0.3"/>
  <ignoredErrors>
    <ignoredError sqref="D11:H11" formulaRange="1"/>
  </ignoredErrors>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workbookViewId="0">
      <selection activeCell="J7" sqref="J7"/>
    </sheetView>
  </sheetViews>
  <sheetFormatPr defaultRowHeight="15" x14ac:dyDescent="0.25"/>
  <cols>
    <col min="1" max="1" width="6.85546875" customWidth="1"/>
    <col min="2" max="2" width="11.85546875" customWidth="1"/>
    <col min="3" max="3" width="16.5703125" customWidth="1"/>
    <col min="4" max="4" width="16" customWidth="1"/>
    <col min="5" max="5" width="16.5703125" customWidth="1"/>
    <col min="6" max="6" width="14" customWidth="1"/>
  </cols>
  <sheetData>
    <row r="1" spans="1:12" ht="24" customHeight="1" x14ac:dyDescent="0.25">
      <c r="A1" s="116"/>
    </row>
    <row r="2" spans="1:12" ht="21" customHeight="1" x14ac:dyDescent="0.25">
      <c r="A2" s="200"/>
      <c r="B2" s="818" t="s">
        <v>564</v>
      </c>
      <c r="C2" s="818"/>
      <c r="D2" s="818"/>
      <c r="E2" s="818"/>
      <c r="F2" s="818"/>
      <c r="G2" s="3"/>
      <c r="H2" s="3"/>
    </row>
    <row r="3" spans="1:12" ht="23.25" customHeight="1" x14ac:dyDescent="0.25">
      <c r="A3" s="200"/>
      <c r="B3" s="818" t="s">
        <v>626</v>
      </c>
      <c r="C3" s="818"/>
      <c r="D3" s="818"/>
      <c r="E3" s="818"/>
      <c r="F3" s="818"/>
      <c r="G3" s="3"/>
      <c r="H3" s="3"/>
    </row>
    <row r="4" spans="1:12" ht="18" customHeight="1" x14ac:dyDescent="0.3">
      <c r="A4" s="116"/>
      <c r="B4" s="819" t="s">
        <v>585</v>
      </c>
      <c r="C4" s="819"/>
      <c r="D4" s="819"/>
      <c r="E4" s="819"/>
      <c r="F4" s="819"/>
      <c r="H4" s="91"/>
      <c r="I4" s="40"/>
      <c r="J4" s="40"/>
      <c r="K4" s="40"/>
      <c r="L4" s="40"/>
    </row>
    <row r="5" spans="1:12" ht="21" customHeight="1" x14ac:dyDescent="0.3">
      <c r="A5" s="116"/>
      <c r="B5" s="462"/>
      <c r="C5" s="462"/>
      <c r="D5" s="462"/>
      <c r="E5" s="462"/>
      <c r="F5" s="462"/>
      <c r="H5" s="40"/>
      <c r="I5" s="40"/>
      <c r="J5" s="40"/>
      <c r="K5" s="40"/>
      <c r="L5" s="40"/>
    </row>
    <row r="6" spans="1:12" ht="30" customHeight="1" x14ac:dyDescent="0.25">
      <c r="A6" s="116"/>
      <c r="B6" s="706" t="s">
        <v>151</v>
      </c>
      <c r="C6" s="707"/>
      <c r="D6" s="707"/>
      <c r="E6" s="707"/>
      <c r="F6" s="708"/>
      <c r="I6" s="159"/>
      <c r="J6" s="159"/>
      <c r="K6" s="159"/>
      <c r="L6" s="159"/>
    </row>
    <row r="7" spans="1:12" ht="30" customHeight="1" x14ac:dyDescent="0.25">
      <c r="A7" s="116"/>
      <c r="B7" s="800" t="s">
        <v>7</v>
      </c>
      <c r="C7" s="820" t="s">
        <v>225</v>
      </c>
      <c r="D7" s="733"/>
      <c r="E7" s="821"/>
      <c r="F7" s="805" t="s">
        <v>66</v>
      </c>
      <c r="I7" s="160"/>
      <c r="J7" s="160"/>
      <c r="K7" s="160"/>
      <c r="L7" s="160"/>
    </row>
    <row r="8" spans="1:12" ht="33" customHeight="1" thickBot="1" x14ac:dyDescent="0.3">
      <c r="A8" s="116" t="s">
        <v>15</v>
      </c>
      <c r="B8" s="801"/>
      <c r="C8" s="213" t="s">
        <v>223</v>
      </c>
      <c r="D8" s="214" t="s">
        <v>59</v>
      </c>
      <c r="E8" s="215" t="s">
        <v>224</v>
      </c>
      <c r="F8" s="720"/>
      <c r="I8" s="203" t="s">
        <v>15</v>
      </c>
      <c r="J8" s="203"/>
      <c r="K8" s="203"/>
      <c r="L8" s="160"/>
    </row>
    <row r="9" spans="1:12" ht="30" customHeight="1" thickTop="1" x14ac:dyDescent="0.25">
      <c r="A9" s="116"/>
      <c r="B9" s="216">
        <v>2015</v>
      </c>
      <c r="C9" s="224" t="s">
        <v>20</v>
      </c>
      <c r="D9" s="216" t="s">
        <v>20</v>
      </c>
      <c r="E9" s="225" t="s">
        <v>20</v>
      </c>
      <c r="F9" s="280" t="s">
        <v>194</v>
      </c>
      <c r="I9" s="161"/>
      <c r="J9" s="202"/>
      <c r="K9" s="202"/>
      <c r="L9" s="202"/>
    </row>
    <row r="10" spans="1:12" ht="30" customHeight="1" x14ac:dyDescent="0.25">
      <c r="A10" s="116"/>
      <c r="B10" s="14">
        <v>2016</v>
      </c>
      <c r="C10" s="226">
        <v>0</v>
      </c>
      <c r="D10" s="14">
        <v>0</v>
      </c>
      <c r="E10" s="227">
        <v>3</v>
      </c>
      <c r="F10" s="281" t="s">
        <v>280</v>
      </c>
      <c r="I10" s="161"/>
      <c r="J10" s="208"/>
      <c r="K10" s="208"/>
      <c r="L10" s="208"/>
    </row>
    <row r="11" spans="1:12" ht="30" customHeight="1" x14ac:dyDescent="0.25">
      <c r="A11" s="116"/>
      <c r="B11" s="14">
        <v>2017</v>
      </c>
      <c r="C11" s="226">
        <v>4</v>
      </c>
      <c r="D11" s="14">
        <v>7</v>
      </c>
      <c r="E11" s="227">
        <v>4</v>
      </c>
      <c r="F11" s="281" t="s">
        <v>249</v>
      </c>
      <c r="I11" s="161"/>
      <c r="J11" s="208"/>
      <c r="K11" s="208"/>
      <c r="L11" s="208"/>
    </row>
    <row r="12" spans="1:12" ht="30" customHeight="1" x14ac:dyDescent="0.25">
      <c r="A12" s="116"/>
      <c r="B12" s="14">
        <v>2018</v>
      </c>
      <c r="C12" s="226">
        <v>3</v>
      </c>
      <c r="D12" s="14">
        <v>2</v>
      </c>
      <c r="E12" s="227">
        <v>11</v>
      </c>
      <c r="F12" s="281" t="s">
        <v>250</v>
      </c>
      <c r="I12" s="161"/>
      <c r="J12" s="208"/>
      <c r="K12" s="208"/>
      <c r="L12" s="208"/>
    </row>
    <row r="13" spans="1:12" ht="30" customHeight="1" x14ac:dyDescent="0.25">
      <c r="A13" s="116"/>
      <c r="B13" s="14">
        <v>2019</v>
      </c>
      <c r="C13" s="463">
        <v>7</v>
      </c>
      <c r="D13" s="14">
        <v>0</v>
      </c>
      <c r="E13" s="227">
        <v>9</v>
      </c>
      <c r="F13" s="281" t="s">
        <v>281</v>
      </c>
      <c r="I13" s="161"/>
      <c r="J13" s="208"/>
      <c r="K13" s="208"/>
      <c r="L13" s="208"/>
    </row>
    <row r="14" spans="1:12" ht="30" customHeight="1" x14ac:dyDescent="0.25">
      <c r="A14" s="116"/>
      <c r="B14" s="545">
        <v>2020</v>
      </c>
      <c r="C14" s="463">
        <v>5</v>
      </c>
      <c r="D14" s="228">
        <v>0</v>
      </c>
      <c r="E14" s="229">
        <v>13</v>
      </c>
      <c r="F14" s="281" t="s">
        <v>296</v>
      </c>
      <c r="I14" s="40"/>
      <c r="J14" s="40"/>
      <c r="K14" s="40"/>
      <c r="L14" s="40"/>
    </row>
    <row r="15" spans="1:12" x14ac:dyDescent="0.25">
      <c r="B15" s="131" t="s">
        <v>51</v>
      </c>
    </row>
    <row r="16" spans="1:12" ht="15.75" x14ac:dyDescent="0.25">
      <c r="B16" s="1" t="s">
        <v>366</v>
      </c>
    </row>
    <row r="17" spans="2:2" x14ac:dyDescent="0.25">
      <c r="B17" s="1"/>
    </row>
    <row r="18" spans="2:2" x14ac:dyDescent="0.25">
      <c r="B18" s="1"/>
    </row>
    <row r="19" spans="2:2" x14ac:dyDescent="0.25">
      <c r="B19" s="1"/>
    </row>
    <row r="20" spans="2:2" ht="16.5" customHeight="1" x14ac:dyDescent="0.25"/>
  </sheetData>
  <mergeCells count="7">
    <mergeCell ref="B2:F2"/>
    <mergeCell ref="B4:F4"/>
    <mergeCell ref="B6:F6"/>
    <mergeCell ref="B7:B8"/>
    <mergeCell ref="C7:E7"/>
    <mergeCell ref="F7:F8"/>
    <mergeCell ref="B3:F3"/>
  </mergeCells>
  <pageMargins left="0.7" right="0.7" top="0.75" bottom="0.75" header="0.3" footer="0.3"/>
  <pageSetup paperSize="9" orientation="portrait" horizontalDpi="1200" verticalDpi="1200"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5"/>
  <sheetViews>
    <sheetView showGridLines="0" zoomScaleNormal="100" workbookViewId="0">
      <selection activeCell="I10" sqref="I10"/>
    </sheetView>
  </sheetViews>
  <sheetFormatPr defaultRowHeight="15" x14ac:dyDescent="0.25"/>
  <cols>
    <col min="1" max="1" width="10.5703125" customWidth="1"/>
    <col min="2" max="2" width="32.28515625" customWidth="1"/>
  </cols>
  <sheetData>
    <row r="2" spans="2:8" x14ac:dyDescent="0.25">
      <c r="B2" s="813" t="s">
        <v>564</v>
      </c>
      <c r="C2" s="813"/>
      <c r="D2" s="813"/>
      <c r="E2" s="813"/>
      <c r="F2" s="813"/>
      <c r="G2" s="813"/>
      <c r="H2" s="813"/>
    </row>
    <row r="3" spans="2:8" ht="35.25" customHeight="1" x14ac:dyDescent="0.25">
      <c r="B3" s="813" t="s">
        <v>627</v>
      </c>
      <c r="C3" s="813"/>
      <c r="D3" s="813"/>
      <c r="E3" s="813"/>
      <c r="F3" s="813"/>
      <c r="G3" s="813"/>
      <c r="H3" s="813"/>
    </row>
    <row r="4" spans="2:8" ht="38.25" customHeight="1" x14ac:dyDescent="0.25">
      <c r="B4" s="762" t="s">
        <v>586</v>
      </c>
      <c r="C4" s="762"/>
      <c r="D4" s="762"/>
      <c r="E4" s="762"/>
      <c r="F4" s="762"/>
      <c r="G4" s="762"/>
      <c r="H4" s="762"/>
    </row>
    <row r="5" spans="2:8" ht="9" customHeight="1" x14ac:dyDescent="0.3">
      <c r="B5" s="407"/>
      <c r="C5" s="407"/>
      <c r="D5" s="407"/>
      <c r="E5" s="407"/>
      <c r="F5" s="407"/>
      <c r="G5" s="407"/>
      <c r="H5" s="407"/>
    </row>
    <row r="6" spans="2:8" ht="30" customHeight="1" x14ac:dyDescent="0.25">
      <c r="B6" s="706" t="s">
        <v>241</v>
      </c>
      <c r="C6" s="707"/>
      <c r="D6" s="707"/>
      <c r="E6" s="707"/>
      <c r="F6" s="707"/>
      <c r="G6" s="707"/>
      <c r="H6" s="708"/>
    </row>
    <row r="7" spans="2:8" ht="30" customHeight="1" thickBot="1" x14ac:dyDescent="0.3">
      <c r="B7" s="314" t="s">
        <v>37</v>
      </c>
      <c r="C7" s="315">
        <v>2015</v>
      </c>
      <c r="D7" s="316">
        <v>2016</v>
      </c>
      <c r="E7" s="316">
        <v>2017</v>
      </c>
      <c r="F7" s="317">
        <v>2018</v>
      </c>
      <c r="G7" s="318">
        <v>2019</v>
      </c>
      <c r="H7" s="318">
        <v>2020</v>
      </c>
    </row>
    <row r="8" spans="2:8" ht="30" customHeight="1" x14ac:dyDescent="0.25">
      <c r="B8" s="296" t="s">
        <v>5</v>
      </c>
      <c r="C8" s="311" t="s">
        <v>20</v>
      </c>
      <c r="D8" s="319" t="s">
        <v>20</v>
      </c>
      <c r="E8" s="319">
        <v>4</v>
      </c>
      <c r="F8" s="311">
        <v>4</v>
      </c>
      <c r="G8" s="311">
        <v>1</v>
      </c>
      <c r="H8" s="311">
        <v>0</v>
      </c>
    </row>
    <row r="9" spans="2:8" ht="30" customHeight="1" x14ac:dyDescent="0.25">
      <c r="B9" s="297" t="s">
        <v>2</v>
      </c>
      <c r="C9" s="253" t="s">
        <v>20</v>
      </c>
      <c r="D9" s="305" t="s">
        <v>20</v>
      </c>
      <c r="E9" s="305">
        <v>3</v>
      </c>
      <c r="F9" s="253">
        <v>8</v>
      </c>
      <c r="G9" s="253">
        <v>7</v>
      </c>
      <c r="H9" s="253">
        <v>10</v>
      </c>
    </row>
    <row r="10" spans="2:8" ht="30" customHeight="1" thickBot="1" x14ac:dyDescent="0.3">
      <c r="B10" s="320" t="s">
        <v>3</v>
      </c>
      <c r="C10" s="321" t="s">
        <v>20</v>
      </c>
      <c r="D10" s="445" t="s">
        <v>20</v>
      </c>
      <c r="E10" s="445">
        <v>3</v>
      </c>
      <c r="F10" s="321">
        <v>3</v>
      </c>
      <c r="G10" s="321">
        <v>2</v>
      </c>
      <c r="H10" s="321">
        <v>2</v>
      </c>
    </row>
    <row r="11" spans="2:8" ht="30" customHeight="1" thickBot="1" x14ac:dyDescent="0.3">
      <c r="B11" s="447" t="s">
        <v>1</v>
      </c>
      <c r="C11" s="448" t="s">
        <v>20</v>
      </c>
      <c r="D11" s="448" t="s">
        <v>20</v>
      </c>
      <c r="E11" s="448">
        <f t="shared" ref="E11:F11" si="0">SUM(E8:E10)</f>
        <v>10</v>
      </c>
      <c r="F11" s="448">
        <f t="shared" si="0"/>
        <v>15</v>
      </c>
      <c r="G11" s="448">
        <f>SUM(G8:G10)</f>
        <v>10</v>
      </c>
      <c r="H11" s="448">
        <f>SUM(H8:H10)</f>
        <v>12</v>
      </c>
    </row>
    <row r="12" spans="2:8" ht="30" customHeight="1" thickTop="1" x14ac:dyDescent="0.25">
      <c r="B12" s="311" t="s">
        <v>350</v>
      </c>
      <c r="C12" s="322">
        <v>138</v>
      </c>
      <c r="D12" s="323">
        <v>146</v>
      </c>
      <c r="E12" s="323">
        <v>208</v>
      </c>
      <c r="F12" s="324" t="s">
        <v>41</v>
      </c>
      <c r="G12" s="325">
        <v>240</v>
      </c>
      <c r="H12" s="325">
        <v>169</v>
      </c>
    </row>
    <row r="13" spans="2:8" ht="30" customHeight="1" x14ac:dyDescent="0.25">
      <c r="B13" s="18" t="s">
        <v>18</v>
      </c>
      <c r="C13" s="149" t="s">
        <v>20</v>
      </c>
      <c r="D13" s="149" t="s">
        <v>20</v>
      </c>
      <c r="E13" s="149">
        <f t="shared" ref="E13:G13" si="1">E11/E12</f>
        <v>4.807692307692308E-2</v>
      </c>
      <c r="F13" s="149">
        <f t="shared" si="1"/>
        <v>6.8181818181818177E-2</v>
      </c>
      <c r="G13" s="19">
        <f t="shared" si="1"/>
        <v>4.1666666666666664E-2</v>
      </c>
      <c r="H13" s="19">
        <f t="shared" ref="H13" si="2">H11/H12</f>
        <v>7.1005917159763315E-2</v>
      </c>
    </row>
    <row r="14" spans="2:8" x14ac:dyDescent="0.25">
      <c r="B14" s="131" t="s">
        <v>51</v>
      </c>
    </row>
    <row r="15" spans="2:8" ht="15.75" x14ac:dyDescent="0.25">
      <c r="B15" s="1" t="s">
        <v>366</v>
      </c>
    </row>
  </sheetData>
  <mergeCells count="4">
    <mergeCell ref="B6:H6"/>
    <mergeCell ref="B4:H4"/>
    <mergeCell ref="B2:H2"/>
    <mergeCell ref="B3:H3"/>
  </mergeCells>
  <pageMargins left="0.7" right="0.7" top="0.75" bottom="0.75" header="0.3" footer="0.3"/>
  <ignoredErrors>
    <ignoredError sqref="E11:H11" formulaRange="1"/>
    <ignoredError sqref="F12" numberStoredAsText="1"/>
  </ignoredErrors>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zoomScaleNormal="100" workbookViewId="0">
      <selection activeCell="K9" sqref="K9"/>
    </sheetView>
  </sheetViews>
  <sheetFormatPr defaultRowHeight="15" x14ac:dyDescent="0.25"/>
  <cols>
    <col min="1" max="1" width="11.42578125" customWidth="1"/>
    <col min="2" max="2" width="32.5703125" customWidth="1"/>
  </cols>
  <sheetData>
    <row r="1" spans="1:8" x14ac:dyDescent="0.25">
      <c r="F1" t="s">
        <v>15</v>
      </c>
    </row>
    <row r="2" spans="1:8" x14ac:dyDescent="0.25">
      <c r="A2" s="40"/>
      <c r="B2" s="813" t="s">
        <v>564</v>
      </c>
      <c r="C2" s="813"/>
      <c r="D2" s="813"/>
      <c r="E2" s="813"/>
      <c r="F2" s="813"/>
      <c r="G2" s="813"/>
      <c r="H2" s="813"/>
    </row>
    <row r="3" spans="1:8" ht="30.75" customHeight="1" x14ac:dyDescent="0.25">
      <c r="A3" s="40"/>
      <c r="B3" s="813" t="s">
        <v>627</v>
      </c>
      <c r="C3" s="813"/>
      <c r="D3" s="813"/>
      <c r="E3" s="813"/>
      <c r="F3" s="813"/>
      <c r="G3" s="813"/>
      <c r="H3" s="813"/>
    </row>
    <row r="4" spans="1:8" ht="38.25" customHeight="1" x14ac:dyDescent="0.25">
      <c r="B4" s="762" t="s">
        <v>587</v>
      </c>
      <c r="C4" s="762"/>
      <c r="D4" s="762"/>
      <c r="E4" s="762"/>
      <c r="F4" s="762"/>
      <c r="G4" s="762"/>
      <c r="H4" s="762"/>
    </row>
    <row r="5" spans="1:8" ht="11.25" customHeight="1" x14ac:dyDescent="0.3">
      <c r="B5" s="462"/>
      <c r="C5" s="462"/>
      <c r="D5" s="462"/>
      <c r="E5" s="462"/>
      <c r="F5" s="462"/>
      <c r="G5" s="462"/>
      <c r="H5" s="462"/>
    </row>
    <row r="6" spans="1:8" ht="30" customHeight="1" x14ac:dyDescent="0.25">
      <c r="B6" s="815" t="s">
        <v>241</v>
      </c>
      <c r="C6" s="816"/>
      <c r="D6" s="816"/>
      <c r="E6" s="816"/>
      <c r="F6" s="816"/>
      <c r="G6" s="816"/>
      <c r="H6" s="817"/>
    </row>
    <row r="7" spans="1:8" ht="30" customHeight="1" thickBot="1" x14ac:dyDescent="0.3">
      <c r="B7" s="314" t="s">
        <v>36</v>
      </c>
      <c r="C7" s="315">
        <v>2015</v>
      </c>
      <c r="D7" s="316">
        <v>2016</v>
      </c>
      <c r="E7" s="316">
        <v>2017</v>
      </c>
      <c r="F7" s="317">
        <v>2018</v>
      </c>
      <c r="G7" s="318">
        <v>2019</v>
      </c>
      <c r="H7" s="318">
        <v>2020</v>
      </c>
    </row>
    <row r="8" spans="1:8" ht="30" customHeight="1" x14ac:dyDescent="0.25">
      <c r="B8" s="296" t="s">
        <v>0</v>
      </c>
      <c r="C8" s="311" t="s">
        <v>20</v>
      </c>
      <c r="D8" s="319" t="s">
        <v>20</v>
      </c>
      <c r="E8" s="319">
        <v>7</v>
      </c>
      <c r="F8" s="311">
        <v>8</v>
      </c>
      <c r="G8" s="311">
        <v>7</v>
      </c>
      <c r="H8" s="311">
        <v>5</v>
      </c>
    </row>
    <row r="9" spans="1:8" ht="30" customHeight="1" x14ac:dyDescent="0.25">
      <c r="B9" s="297" t="s">
        <v>52</v>
      </c>
      <c r="C9" s="253" t="s">
        <v>20</v>
      </c>
      <c r="D9" s="305" t="s">
        <v>20</v>
      </c>
      <c r="E9" s="305">
        <v>0</v>
      </c>
      <c r="F9" s="253">
        <v>0</v>
      </c>
      <c r="G9" s="253">
        <v>0</v>
      </c>
      <c r="H9" s="253">
        <v>0</v>
      </c>
    </row>
    <row r="10" spans="1:8" ht="30" customHeight="1" thickBot="1" x14ac:dyDescent="0.3">
      <c r="B10" s="320" t="s">
        <v>53</v>
      </c>
      <c r="C10" s="321" t="s">
        <v>20</v>
      </c>
      <c r="D10" s="445" t="s">
        <v>20</v>
      </c>
      <c r="E10" s="445">
        <v>3</v>
      </c>
      <c r="F10" s="321">
        <v>7</v>
      </c>
      <c r="G10" s="321">
        <v>3</v>
      </c>
      <c r="H10" s="321">
        <v>7</v>
      </c>
    </row>
    <row r="11" spans="1:8" ht="30" customHeight="1" thickBot="1" x14ac:dyDescent="0.3">
      <c r="B11" s="447" t="s">
        <v>1</v>
      </c>
      <c r="C11" s="448" t="s">
        <v>20</v>
      </c>
      <c r="D11" s="448" t="s">
        <v>20</v>
      </c>
      <c r="E11" s="448">
        <f t="shared" ref="E11" si="0">SUM(E8:E10)</f>
        <v>10</v>
      </c>
      <c r="F11" s="448">
        <f>SUM(F8:F10)</f>
        <v>15</v>
      </c>
      <c r="G11" s="448">
        <f>SUM(G8:G10)</f>
        <v>10</v>
      </c>
      <c r="H11" s="448">
        <f>SUM(H8:H10)</f>
        <v>12</v>
      </c>
    </row>
    <row r="12" spans="1:8" ht="30" customHeight="1" thickTop="1" x14ac:dyDescent="0.25">
      <c r="B12" s="311" t="s">
        <v>350</v>
      </c>
      <c r="C12" s="322">
        <v>138</v>
      </c>
      <c r="D12" s="323">
        <v>146</v>
      </c>
      <c r="E12" s="323">
        <v>208</v>
      </c>
      <c r="F12" s="324" t="s">
        <v>41</v>
      </c>
      <c r="G12" s="325">
        <v>240</v>
      </c>
      <c r="H12" s="325">
        <v>169</v>
      </c>
    </row>
    <row r="13" spans="1:8" ht="30" customHeight="1" x14ac:dyDescent="0.25">
      <c r="B13" s="18" t="s">
        <v>18</v>
      </c>
      <c r="C13" s="149" t="s">
        <v>20</v>
      </c>
      <c r="D13" s="149" t="s">
        <v>20</v>
      </c>
      <c r="E13" s="149">
        <f t="shared" ref="E13:G13" si="1">E11/E12</f>
        <v>4.807692307692308E-2</v>
      </c>
      <c r="F13" s="149">
        <f t="shared" si="1"/>
        <v>6.8181818181818177E-2</v>
      </c>
      <c r="G13" s="19">
        <f t="shared" si="1"/>
        <v>4.1666666666666664E-2</v>
      </c>
      <c r="H13" s="19">
        <f t="shared" ref="H13" si="2">H11/H12</f>
        <v>7.1005917159763315E-2</v>
      </c>
    </row>
    <row r="14" spans="1:8" x14ac:dyDescent="0.25">
      <c r="B14" s="131" t="s">
        <v>51</v>
      </c>
    </row>
    <row r="15" spans="1:8" ht="15.75" x14ac:dyDescent="0.25">
      <c r="B15" s="1" t="s">
        <v>366</v>
      </c>
    </row>
  </sheetData>
  <mergeCells count="4">
    <mergeCell ref="B6:H6"/>
    <mergeCell ref="B4:H4"/>
    <mergeCell ref="B2:H2"/>
    <mergeCell ref="B3:H3"/>
  </mergeCells>
  <pageMargins left="0.7" right="0.7" top="0.75" bottom="0.75" header="0.3" footer="0.3"/>
  <ignoredErrors>
    <ignoredError sqref="E11:H11" formulaRange="1"/>
    <ignoredError sqref="F12" numberStoredAsText="1"/>
  </ignoredErrors>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zoomScaleNormal="100" workbookViewId="0">
      <selection activeCell="N9" sqref="N9"/>
    </sheetView>
  </sheetViews>
  <sheetFormatPr defaultRowHeight="15" x14ac:dyDescent="0.25"/>
  <cols>
    <col min="1" max="1" width="8.28515625" customWidth="1"/>
    <col min="2" max="2" width="10" customWidth="1"/>
    <col min="3" max="3" width="16.140625" customWidth="1"/>
    <col min="4" max="4" width="15.140625" customWidth="1"/>
    <col min="5" max="5" width="16" customWidth="1"/>
    <col min="6" max="6" width="13.7109375" customWidth="1"/>
  </cols>
  <sheetData>
    <row r="1" spans="1:7" x14ac:dyDescent="0.25">
      <c r="A1" s="116"/>
      <c r="B1" s="158"/>
      <c r="C1" s="158"/>
      <c r="D1" s="158"/>
      <c r="E1" s="158"/>
      <c r="F1" s="158"/>
      <c r="G1" s="4"/>
    </row>
    <row r="2" spans="1:7" x14ac:dyDescent="0.25">
      <c r="A2" s="200"/>
      <c r="B2" s="818" t="s">
        <v>564</v>
      </c>
      <c r="C2" s="818"/>
      <c r="D2" s="818"/>
      <c r="E2" s="818"/>
      <c r="F2" s="818"/>
    </row>
    <row r="3" spans="1:7" ht="28.5" customHeight="1" x14ac:dyDescent="0.25">
      <c r="A3" s="200"/>
      <c r="B3" s="818" t="s">
        <v>627</v>
      </c>
      <c r="C3" s="818"/>
      <c r="D3" s="818"/>
      <c r="E3" s="818"/>
      <c r="F3" s="818"/>
    </row>
    <row r="4" spans="1:7" ht="40.5" customHeight="1" x14ac:dyDescent="0.25">
      <c r="A4" s="116"/>
      <c r="B4" s="762" t="s">
        <v>588</v>
      </c>
      <c r="C4" s="762"/>
      <c r="D4" s="762"/>
      <c r="E4" s="762"/>
      <c r="F4" s="762"/>
    </row>
    <row r="5" spans="1:7" ht="11.25" customHeight="1" x14ac:dyDescent="0.25">
      <c r="A5" s="116"/>
      <c r="B5" s="403"/>
      <c r="C5" s="403"/>
      <c r="D5" s="403"/>
      <c r="E5" s="403"/>
      <c r="F5" s="403"/>
    </row>
    <row r="6" spans="1:7" ht="30" customHeight="1" x14ac:dyDescent="0.25">
      <c r="A6" s="116"/>
      <c r="B6" s="706" t="s">
        <v>241</v>
      </c>
      <c r="C6" s="707"/>
      <c r="D6" s="707"/>
      <c r="E6" s="707"/>
      <c r="F6" s="708"/>
    </row>
    <row r="7" spans="1:7" ht="30" customHeight="1" x14ac:dyDescent="0.25">
      <c r="A7" s="116"/>
      <c r="B7" s="800" t="s">
        <v>7</v>
      </c>
      <c r="C7" s="820" t="s">
        <v>225</v>
      </c>
      <c r="D7" s="733"/>
      <c r="E7" s="821"/>
      <c r="F7" s="805" t="s">
        <v>66</v>
      </c>
    </row>
    <row r="8" spans="1:7" ht="31.5" customHeight="1" thickBot="1" x14ac:dyDescent="0.3">
      <c r="A8" s="116" t="s">
        <v>15</v>
      </c>
      <c r="B8" s="801"/>
      <c r="C8" s="213" t="s">
        <v>223</v>
      </c>
      <c r="D8" s="214" t="s">
        <v>59</v>
      </c>
      <c r="E8" s="215" t="s">
        <v>224</v>
      </c>
      <c r="F8" s="720"/>
    </row>
    <row r="9" spans="1:7" ht="30" customHeight="1" thickTop="1" x14ac:dyDescent="0.25">
      <c r="A9" s="116"/>
      <c r="B9" s="216">
        <v>2015</v>
      </c>
      <c r="C9" s="224" t="s">
        <v>20</v>
      </c>
      <c r="D9" s="216" t="s">
        <v>20</v>
      </c>
      <c r="E9" s="225" t="s">
        <v>20</v>
      </c>
      <c r="F9" s="280" t="s">
        <v>194</v>
      </c>
    </row>
    <row r="10" spans="1:7" ht="30" customHeight="1" x14ac:dyDescent="0.25">
      <c r="A10" s="116"/>
      <c r="B10" s="14">
        <v>2016</v>
      </c>
      <c r="C10" s="226" t="s">
        <v>20</v>
      </c>
      <c r="D10" s="14" t="s">
        <v>20</v>
      </c>
      <c r="E10" s="227" t="s">
        <v>20</v>
      </c>
      <c r="F10" s="281" t="s">
        <v>195</v>
      </c>
    </row>
    <row r="11" spans="1:7" ht="30" customHeight="1" x14ac:dyDescent="0.25">
      <c r="A11" s="116"/>
      <c r="B11" s="14">
        <v>2017</v>
      </c>
      <c r="C11" s="204">
        <v>0</v>
      </c>
      <c r="D11" s="228">
        <v>0</v>
      </c>
      <c r="E11" s="229">
        <v>10</v>
      </c>
      <c r="F11" s="281" t="s">
        <v>282</v>
      </c>
    </row>
    <row r="12" spans="1:7" ht="30" customHeight="1" x14ac:dyDescent="0.25">
      <c r="A12" s="116"/>
      <c r="B12" s="14">
        <v>2018</v>
      </c>
      <c r="C12" s="204">
        <v>1</v>
      </c>
      <c r="D12" s="228">
        <v>4</v>
      </c>
      <c r="E12" s="229">
        <v>10</v>
      </c>
      <c r="F12" s="281" t="s">
        <v>283</v>
      </c>
    </row>
    <row r="13" spans="1:7" ht="30" customHeight="1" x14ac:dyDescent="0.25">
      <c r="A13" s="116"/>
      <c r="B13" s="14">
        <v>2019</v>
      </c>
      <c r="C13" s="463">
        <v>2</v>
      </c>
      <c r="D13" s="228">
        <v>1</v>
      </c>
      <c r="E13" s="229">
        <v>7</v>
      </c>
      <c r="F13" s="281" t="s">
        <v>284</v>
      </c>
    </row>
    <row r="14" spans="1:7" ht="30" customHeight="1" x14ac:dyDescent="0.25">
      <c r="A14" s="116"/>
      <c r="B14" s="14">
        <v>2020</v>
      </c>
      <c r="C14" s="463">
        <v>0</v>
      </c>
      <c r="D14" s="228">
        <v>7</v>
      </c>
      <c r="E14" s="229">
        <v>5</v>
      </c>
      <c r="F14" s="281" t="s">
        <v>297</v>
      </c>
    </row>
    <row r="15" spans="1:7" x14ac:dyDescent="0.25">
      <c r="A15" s="116"/>
      <c r="B15" s="131" t="s">
        <v>51</v>
      </c>
      <c r="C15" s="3"/>
      <c r="D15" s="3"/>
      <c r="E15" s="3"/>
      <c r="F15" s="3"/>
    </row>
    <row r="16" spans="1:7" ht="15.75" x14ac:dyDescent="0.25">
      <c r="B16" s="1" t="s">
        <v>366</v>
      </c>
    </row>
    <row r="17" ht="15" customHeight="1" x14ac:dyDescent="0.25"/>
  </sheetData>
  <mergeCells count="7">
    <mergeCell ref="B7:B8"/>
    <mergeCell ref="C7:E7"/>
    <mergeCell ref="F7:F8"/>
    <mergeCell ref="B2:F2"/>
    <mergeCell ref="B6:F6"/>
    <mergeCell ref="B4:F4"/>
    <mergeCell ref="B3:F3"/>
  </mergeCells>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5"/>
  <sheetViews>
    <sheetView showGridLines="0" zoomScaleNormal="100" workbookViewId="0">
      <selection activeCell="M8" sqref="M8"/>
    </sheetView>
  </sheetViews>
  <sheetFormatPr defaultRowHeight="15" x14ac:dyDescent="0.25"/>
  <cols>
    <col min="1" max="1" width="10.28515625" customWidth="1"/>
    <col min="2" max="2" width="33.42578125" customWidth="1"/>
  </cols>
  <sheetData>
    <row r="2" spans="2:8" x14ac:dyDescent="0.25">
      <c r="B2" s="818" t="s">
        <v>564</v>
      </c>
      <c r="C2" s="818"/>
      <c r="D2" s="818"/>
      <c r="E2" s="818"/>
      <c r="F2" s="818"/>
      <c r="G2" s="818"/>
      <c r="H2" s="818"/>
    </row>
    <row r="3" spans="2:8" ht="20.25" customHeight="1" x14ac:dyDescent="0.25">
      <c r="B3" s="818" t="s">
        <v>628</v>
      </c>
      <c r="C3" s="818"/>
      <c r="D3" s="818"/>
      <c r="E3" s="818"/>
      <c r="F3" s="818"/>
      <c r="G3" s="818"/>
      <c r="H3" s="818"/>
    </row>
    <row r="4" spans="2:8" ht="36.75" customHeight="1" x14ac:dyDescent="0.25">
      <c r="B4" s="762" t="s">
        <v>589</v>
      </c>
      <c r="C4" s="762"/>
      <c r="D4" s="762"/>
      <c r="E4" s="762"/>
      <c r="F4" s="762"/>
      <c r="G4" s="762"/>
      <c r="H4" s="762"/>
    </row>
    <row r="5" spans="2:8" ht="10.5" customHeight="1" x14ac:dyDescent="0.3">
      <c r="B5" s="407"/>
      <c r="C5" s="407"/>
      <c r="D5" s="407"/>
      <c r="E5" s="407"/>
      <c r="F5" s="407"/>
      <c r="G5" s="407"/>
      <c r="H5" s="407"/>
    </row>
    <row r="6" spans="2:8" ht="30" customHeight="1" x14ac:dyDescent="0.25">
      <c r="B6" s="706" t="s">
        <v>242</v>
      </c>
      <c r="C6" s="707"/>
      <c r="D6" s="707"/>
      <c r="E6" s="707"/>
      <c r="F6" s="707"/>
      <c r="G6" s="707"/>
      <c r="H6" s="708"/>
    </row>
    <row r="7" spans="2:8" ht="30" customHeight="1" thickBot="1" x14ac:dyDescent="0.3">
      <c r="B7" s="314" t="s">
        <v>37</v>
      </c>
      <c r="C7" s="315">
        <v>2015</v>
      </c>
      <c r="D7" s="316">
        <v>2016</v>
      </c>
      <c r="E7" s="316">
        <v>2017</v>
      </c>
      <c r="F7" s="317">
        <v>2018</v>
      </c>
      <c r="G7" s="318">
        <v>2019</v>
      </c>
      <c r="H7" s="318">
        <v>2020</v>
      </c>
    </row>
    <row r="8" spans="2:8" ht="30" customHeight="1" x14ac:dyDescent="0.25">
      <c r="B8" s="296" t="s">
        <v>5</v>
      </c>
      <c r="C8" s="311" t="s">
        <v>20</v>
      </c>
      <c r="D8" s="319" t="s">
        <v>20</v>
      </c>
      <c r="E8" s="319">
        <v>0</v>
      </c>
      <c r="F8" s="311">
        <v>2</v>
      </c>
      <c r="G8" s="311">
        <v>0</v>
      </c>
      <c r="H8" s="311">
        <v>0</v>
      </c>
    </row>
    <row r="9" spans="2:8" ht="30" customHeight="1" x14ac:dyDescent="0.25">
      <c r="B9" s="297" t="s">
        <v>2</v>
      </c>
      <c r="C9" s="253" t="s">
        <v>20</v>
      </c>
      <c r="D9" s="305" t="s">
        <v>20</v>
      </c>
      <c r="E9" s="305">
        <v>3</v>
      </c>
      <c r="F9" s="253">
        <v>0</v>
      </c>
      <c r="G9" s="253">
        <v>1</v>
      </c>
      <c r="H9" s="253">
        <v>1</v>
      </c>
    </row>
    <row r="10" spans="2:8" ht="30" customHeight="1" thickBot="1" x14ac:dyDescent="0.3">
      <c r="B10" s="320" t="s">
        <v>3</v>
      </c>
      <c r="C10" s="321" t="s">
        <v>20</v>
      </c>
      <c r="D10" s="445" t="s">
        <v>20</v>
      </c>
      <c r="E10" s="445">
        <v>1</v>
      </c>
      <c r="F10" s="321">
        <v>1</v>
      </c>
      <c r="G10" s="321">
        <v>1</v>
      </c>
      <c r="H10" s="321">
        <v>0</v>
      </c>
    </row>
    <row r="11" spans="2:8" ht="30" customHeight="1" thickBot="1" x14ac:dyDescent="0.3">
      <c r="B11" s="447" t="s">
        <v>1</v>
      </c>
      <c r="C11" s="448" t="s">
        <v>20</v>
      </c>
      <c r="D11" s="448" t="s">
        <v>20</v>
      </c>
      <c r="E11" s="448">
        <f t="shared" ref="E11:F11" si="0">SUM(E8:E10)</f>
        <v>4</v>
      </c>
      <c r="F11" s="448">
        <f t="shared" si="0"/>
        <v>3</v>
      </c>
      <c r="G11" s="448">
        <f>SUM(G8:G10)</f>
        <v>2</v>
      </c>
      <c r="H11" s="448">
        <f>SUM(H8:H10)</f>
        <v>1</v>
      </c>
    </row>
    <row r="12" spans="2:8" ht="30" customHeight="1" thickTop="1" x14ac:dyDescent="0.25">
      <c r="B12" s="311" t="s">
        <v>350</v>
      </c>
      <c r="C12" s="322">
        <v>138</v>
      </c>
      <c r="D12" s="323">
        <v>146</v>
      </c>
      <c r="E12" s="323">
        <v>208</v>
      </c>
      <c r="F12" s="324" t="s">
        <v>41</v>
      </c>
      <c r="G12" s="325">
        <v>240</v>
      </c>
      <c r="H12" s="325">
        <v>169</v>
      </c>
    </row>
    <row r="13" spans="2:8" ht="30" customHeight="1" x14ac:dyDescent="0.25">
      <c r="B13" s="18" t="s">
        <v>18</v>
      </c>
      <c r="C13" s="149" t="s">
        <v>20</v>
      </c>
      <c r="D13" s="149" t="s">
        <v>20</v>
      </c>
      <c r="E13" s="149">
        <f t="shared" ref="E13:G13" si="1">E11/E12</f>
        <v>1.9230769230769232E-2</v>
      </c>
      <c r="F13" s="149">
        <f t="shared" si="1"/>
        <v>1.3636363636363636E-2</v>
      </c>
      <c r="G13" s="19">
        <f t="shared" si="1"/>
        <v>8.3333333333333332E-3</v>
      </c>
      <c r="H13" s="19">
        <f t="shared" ref="H13" si="2">H11/H12</f>
        <v>5.9171597633136093E-3</v>
      </c>
    </row>
    <row r="14" spans="2:8" x14ac:dyDescent="0.25">
      <c r="B14" s="131" t="s">
        <v>51</v>
      </c>
    </row>
    <row r="15" spans="2:8" ht="15.75" x14ac:dyDescent="0.25">
      <c r="B15" s="1" t="s">
        <v>366</v>
      </c>
    </row>
  </sheetData>
  <mergeCells count="4">
    <mergeCell ref="B6:H6"/>
    <mergeCell ref="B4:H4"/>
    <mergeCell ref="B2:H2"/>
    <mergeCell ref="B3:H3"/>
  </mergeCells>
  <pageMargins left="0.7" right="0.7" top="0.75" bottom="0.75" header="0.3" footer="0.3"/>
  <ignoredErrors>
    <ignoredError sqref="E11:H11" formulaRange="1"/>
    <ignoredError sqref="F12"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42"/>
  <sheetViews>
    <sheetView showGridLines="0" topLeftCell="A66" zoomScale="90" zoomScaleNormal="90" workbookViewId="0">
      <selection activeCell="K70" sqref="K70"/>
    </sheetView>
  </sheetViews>
  <sheetFormatPr defaultRowHeight="15" x14ac:dyDescent="0.25"/>
  <cols>
    <col min="1" max="1" width="10.42578125" customWidth="1"/>
    <col min="2" max="2" width="60.140625" customWidth="1"/>
    <col min="9" max="9" width="6" customWidth="1"/>
    <col min="12" max="12" width="7.5703125" customWidth="1"/>
  </cols>
  <sheetData>
    <row r="2" spans="2:12" x14ac:dyDescent="0.25">
      <c r="B2" s="669" t="s">
        <v>734</v>
      </c>
      <c r="C2" s="669"/>
      <c r="D2" s="669"/>
      <c r="E2" s="669"/>
      <c r="F2" s="669"/>
      <c r="G2" s="669"/>
      <c r="H2" s="669"/>
    </row>
    <row r="3" spans="2:12" ht="25.5" customHeight="1" x14ac:dyDescent="0.25">
      <c r="B3" s="669" t="s">
        <v>736</v>
      </c>
      <c r="C3" s="669"/>
      <c r="D3" s="669"/>
      <c r="E3" s="669"/>
      <c r="F3" s="669"/>
      <c r="G3" s="669"/>
      <c r="H3" s="669"/>
    </row>
    <row r="4" spans="2:12" ht="22.5" customHeight="1" x14ac:dyDescent="0.25">
      <c r="B4" s="662" t="s">
        <v>492</v>
      </c>
      <c r="C4" s="662"/>
      <c r="D4" s="662"/>
      <c r="E4" s="662"/>
      <c r="F4" s="662"/>
      <c r="G4" s="662"/>
      <c r="H4" s="662"/>
    </row>
    <row r="6" spans="2:12" ht="15.75" x14ac:dyDescent="0.25">
      <c r="B6" s="51"/>
      <c r="C6" s="51"/>
      <c r="D6" s="51"/>
      <c r="E6" s="51"/>
      <c r="F6" s="51"/>
      <c r="G6" s="51"/>
      <c r="H6" s="569" t="s">
        <v>418</v>
      </c>
      <c r="L6" t="s">
        <v>467</v>
      </c>
    </row>
    <row r="7" spans="2:12" ht="23.25" customHeight="1" x14ac:dyDescent="0.25">
      <c r="B7" s="695" t="s">
        <v>330</v>
      </c>
      <c r="C7" s="696"/>
      <c r="D7" s="696"/>
      <c r="E7" s="696"/>
      <c r="F7" s="696"/>
      <c r="G7" s="696"/>
      <c r="H7" s="697"/>
    </row>
    <row r="8" spans="2:12" ht="23.25" customHeight="1" thickBot="1" x14ac:dyDescent="0.3">
      <c r="B8" s="53" t="s">
        <v>138</v>
      </c>
      <c r="C8" s="31">
        <v>2015</v>
      </c>
      <c r="D8" s="31">
        <v>2016</v>
      </c>
      <c r="E8" s="31">
        <v>2017</v>
      </c>
      <c r="F8" s="31">
        <v>2018</v>
      </c>
      <c r="G8" s="31">
        <v>2019</v>
      </c>
      <c r="H8" s="31">
        <v>2020</v>
      </c>
    </row>
    <row r="9" spans="2:12" ht="23.25" customHeight="1" thickTop="1" x14ac:dyDescent="0.25">
      <c r="B9" s="472" t="s">
        <v>93</v>
      </c>
      <c r="C9" s="16" t="s">
        <v>20</v>
      </c>
      <c r="D9" s="216">
        <v>42</v>
      </c>
      <c r="E9" s="280">
        <v>64</v>
      </c>
      <c r="F9" s="216">
        <v>79</v>
      </c>
      <c r="G9" s="216">
        <v>71</v>
      </c>
      <c r="H9" s="216">
        <v>53</v>
      </c>
    </row>
    <row r="10" spans="2:12" ht="23.25" customHeight="1" x14ac:dyDescent="0.25">
      <c r="B10" s="272" t="s">
        <v>94</v>
      </c>
      <c r="C10" s="546">
        <v>11</v>
      </c>
      <c r="D10" s="546">
        <v>9</v>
      </c>
      <c r="E10" s="281">
        <v>18</v>
      </c>
      <c r="F10" s="546">
        <v>21</v>
      </c>
      <c r="G10" s="546">
        <v>16</v>
      </c>
      <c r="H10" s="216">
        <v>13</v>
      </c>
    </row>
    <row r="11" spans="2:12" ht="23.25" customHeight="1" x14ac:dyDescent="0.25">
      <c r="B11" s="272" t="s">
        <v>95</v>
      </c>
      <c r="C11" s="546">
        <v>49</v>
      </c>
      <c r="D11" s="546">
        <v>48</v>
      </c>
      <c r="E11" s="281">
        <v>66</v>
      </c>
      <c r="F11" s="546">
        <v>81</v>
      </c>
      <c r="G11" s="546">
        <v>71</v>
      </c>
      <c r="H11" s="216">
        <v>64</v>
      </c>
    </row>
    <row r="12" spans="2:12" ht="23.25" customHeight="1" x14ac:dyDescent="0.25">
      <c r="B12" s="272" t="s">
        <v>96</v>
      </c>
      <c r="C12" s="546">
        <v>132</v>
      </c>
      <c r="D12" s="546">
        <v>128</v>
      </c>
      <c r="E12" s="281">
        <v>150</v>
      </c>
      <c r="F12" s="546">
        <v>159</v>
      </c>
      <c r="G12" s="546">
        <v>173</v>
      </c>
      <c r="H12" s="216">
        <v>116</v>
      </c>
    </row>
    <row r="13" spans="2:12" ht="23.25" customHeight="1" x14ac:dyDescent="0.25">
      <c r="B13" s="272" t="s">
        <v>97</v>
      </c>
      <c r="C13" s="16" t="s">
        <v>20</v>
      </c>
      <c r="D13" s="546">
        <v>2</v>
      </c>
      <c r="E13" s="281">
        <v>5</v>
      </c>
      <c r="F13" s="546">
        <v>9</v>
      </c>
      <c r="G13" s="546">
        <v>11</v>
      </c>
      <c r="H13" s="216">
        <v>26</v>
      </c>
    </row>
    <row r="14" spans="2:12" ht="23.25" customHeight="1" x14ac:dyDescent="0.25">
      <c r="B14" s="272" t="s">
        <v>98</v>
      </c>
      <c r="C14" s="546">
        <v>35</v>
      </c>
      <c r="D14" s="546">
        <v>45</v>
      </c>
      <c r="E14" s="281">
        <v>63</v>
      </c>
      <c r="F14" s="546">
        <v>90</v>
      </c>
      <c r="G14" s="546">
        <v>74</v>
      </c>
      <c r="H14" s="216">
        <v>59</v>
      </c>
    </row>
    <row r="15" spans="2:12" ht="23.25" customHeight="1" x14ac:dyDescent="0.25">
      <c r="B15" s="272" t="s">
        <v>99</v>
      </c>
      <c r="C15" s="546">
        <v>11</v>
      </c>
      <c r="D15" s="546">
        <v>15</v>
      </c>
      <c r="E15" s="281">
        <v>32</v>
      </c>
      <c r="F15" s="546">
        <v>49</v>
      </c>
      <c r="G15" s="546">
        <v>39</v>
      </c>
      <c r="H15" s="216">
        <v>40</v>
      </c>
    </row>
    <row r="16" spans="2:12" ht="23.25" customHeight="1" x14ac:dyDescent="0.25">
      <c r="B16" s="272" t="s">
        <v>100</v>
      </c>
      <c r="C16" s="546">
        <v>5</v>
      </c>
      <c r="D16" s="546">
        <v>12</v>
      </c>
      <c r="E16" s="281">
        <v>22</v>
      </c>
      <c r="F16" s="546">
        <v>17</v>
      </c>
      <c r="G16" s="546">
        <v>12</v>
      </c>
      <c r="H16" s="216">
        <v>18</v>
      </c>
    </row>
    <row r="17" spans="2:8" ht="23.25" customHeight="1" x14ac:dyDescent="0.25">
      <c r="B17" s="272" t="s">
        <v>101</v>
      </c>
      <c r="C17" s="546">
        <v>33</v>
      </c>
      <c r="D17" s="546">
        <v>39</v>
      </c>
      <c r="E17" s="281">
        <v>62</v>
      </c>
      <c r="F17" s="546">
        <v>61</v>
      </c>
      <c r="G17" s="546">
        <v>50</v>
      </c>
      <c r="H17" s="216">
        <v>51</v>
      </c>
    </row>
    <row r="18" spans="2:8" ht="23.25" customHeight="1" x14ac:dyDescent="0.25">
      <c r="B18" s="272" t="s">
        <v>378</v>
      </c>
      <c r="C18" s="546" t="s">
        <v>152</v>
      </c>
      <c r="D18" s="546">
        <v>19</v>
      </c>
      <c r="E18" s="281">
        <v>22</v>
      </c>
      <c r="F18" s="546">
        <v>15</v>
      </c>
      <c r="G18" s="546">
        <v>31</v>
      </c>
      <c r="H18" s="216">
        <v>22</v>
      </c>
    </row>
    <row r="19" spans="2:8" ht="23.25" customHeight="1" x14ac:dyDescent="0.25">
      <c r="B19" s="272" t="s">
        <v>102</v>
      </c>
      <c r="C19" s="546">
        <v>17</v>
      </c>
      <c r="D19" s="546">
        <v>18</v>
      </c>
      <c r="E19" s="281">
        <v>26</v>
      </c>
      <c r="F19" s="546">
        <v>29</v>
      </c>
      <c r="G19" s="546">
        <v>23</v>
      </c>
      <c r="H19" s="216">
        <v>23</v>
      </c>
    </row>
    <row r="20" spans="2:8" ht="23.25" customHeight="1" x14ac:dyDescent="0.25">
      <c r="B20" s="272" t="s">
        <v>103</v>
      </c>
      <c r="C20" s="546">
        <v>17</v>
      </c>
      <c r="D20" s="546">
        <v>25</v>
      </c>
      <c r="E20" s="281">
        <v>36</v>
      </c>
      <c r="F20" s="546">
        <v>35</v>
      </c>
      <c r="G20" s="546">
        <v>29</v>
      </c>
      <c r="H20" s="216">
        <v>20</v>
      </c>
    </row>
    <row r="21" spans="2:8" ht="23.25" customHeight="1" x14ac:dyDescent="0.25">
      <c r="B21" s="272" t="s">
        <v>104</v>
      </c>
      <c r="C21" s="546">
        <v>28</v>
      </c>
      <c r="D21" s="546">
        <v>39</v>
      </c>
      <c r="E21" s="281">
        <v>50</v>
      </c>
      <c r="F21" s="546">
        <v>38</v>
      </c>
      <c r="G21" s="546">
        <v>41</v>
      </c>
      <c r="H21" s="216">
        <v>45</v>
      </c>
    </row>
    <row r="22" spans="2:8" ht="23.25" customHeight="1" x14ac:dyDescent="0.25">
      <c r="B22" s="272" t="s">
        <v>379</v>
      </c>
      <c r="C22" s="16" t="s">
        <v>20</v>
      </c>
      <c r="D22" s="16" t="s">
        <v>20</v>
      </c>
      <c r="E22" s="281">
        <v>6</v>
      </c>
      <c r="F22" s="546">
        <v>9</v>
      </c>
      <c r="G22" s="546">
        <v>12</v>
      </c>
      <c r="H22" s="216">
        <v>3</v>
      </c>
    </row>
    <row r="23" spans="2:8" ht="23.25" customHeight="1" x14ac:dyDescent="0.25">
      <c r="B23" s="272" t="s">
        <v>105</v>
      </c>
      <c r="C23" s="546">
        <v>41</v>
      </c>
      <c r="D23" s="546">
        <v>51</v>
      </c>
      <c r="E23" s="281">
        <v>54</v>
      </c>
      <c r="F23" s="546">
        <v>72</v>
      </c>
      <c r="G23" s="546">
        <v>60</v>
      </c>
      <c r="H23" s="216">
        <v>58</v>
      </c>
    </row>
    <row r="24" spans="2:8" ht="23.25" customHeight="1" x14ac:dyDescent="0.25">
      <c r="B24" s="272" t="s">
        <v>106</v>
      </c>
      <c r="C24" s="546">
        <v>50</v>
      </c>
      <c r="D24" s="546">
        <v>52</v>
      </c>
      <c r="E24" s="281">
        <v>92</v>
      </c>
      <c r="F24" s="546">
        <v>86</v>
      </c>
      <c r="G24" s="546">
        <v>74</v>
      </c>
      <c r="H24" s="216">
        <v>57</v>
      </c>
    </row>
    <row r="25" spans="2:8" ht="23.25" customHeight="1" x14ac:dyDescent="0.25">
      <c r="B25" s="272" t="s">
        <v>107</v>
      </c>
      <c r="C25" s="546">
        <v>36</v>
      </c>
      <c r="D25" s="546">
        <v>41</v>
      </c>
      <c r="E25" s="281">
        <v>63</v>
      </c>
      <c r="F25" s="546">
        <v>72</v>
      </c>
      <c r="G25" s="546">
        <v>67</v>
      </c>
      <c r="H25" s="216">
        <v>59</v>
      </c>
    </row>
    <row r="26" spans="2:8" ht="23.25" customHeight="1" x14ac:dyDescent="0.25">
      <c r="B26" s="272" t="s">
        <v>151</v>
      </c>
      <c r="C26" s="16" t="s">
        <v>20</v>
      </c>
      <c r="D26" s="546">
        <v>3</v>
      </c>
      <c r="E26" s="281">
        <v>15</v>
      </c>
      <c r="F26" s="546">
        <v>16</v>
      </c>
      <c r="G26" s="546">
        <v>16</v>
      </c>
      <c r="H26" s="546">
        <v>18</v>
      </c>
    </row>
    <row r="27" spans="2:8" ht="23.25" customHeight="1" x14ac:dyDescent="0.25">
      <c r="B27" s="272" t="s">
        <v>139</v>
      </c>
      <c r="C27" s="16" t="s">
        <v>20</v>
      </c>
      <c r="D27" s="546">
        <v>5</v>
      </c>
      <c r="E27" s="281">
        <v>9</v>
      </c>
      <c r="F27" s="546">
        <v>8</v>
      </c>
      <c r="G27" s="546">
        <v>9</v>
      </c>
      <c r="H27" s="216">
        <v>9</v>
      </c>
    </row>
    <row r="28" spans="2:8" ht="23.25" customHeight="1" x14ac:dyDescent="0.25">
      <c r="B28" s="272" t="s">
        <v>380</v>
      </c>
      <c r="C28" s="16" t="s">
        <v>20</v>
      </c>
      <c r="D28" s="546">
        <v>64</v>
      </c>
      <c r="E28" s="281">
        <v>57</v>
      </c>
      <c r="F28" s="546">
        <v>81</v>
      </c>
      <c r="G28" s="546">
        <v>76</v>
      </c>
      <c r="H28" s="216">
        <v>59</v>
      </c>
    </row>
    <row r="29" spans="2:8" ht="23.25" customHeight="1" x14ac:dyDescent="0.25">
      <c r="B29" s="272" t="s">
        <v>108</v>
      </c>
      <c r="C29" s="546">
        <v>50</v>
      </c>
      <c r="D29" s="546">
        <v>52</v>
      </c>
      <c r="E29" s="281">
        <v>73</v>
      </c>
      <c r="F29" s="546">
        <v>85</v>
      </c>
      <c r="G29" s="546">
        <v>77</v>
      </c>
      <c r="H29" s="216">
        <v>82</v>
      </c>
    </row>
    <row r="30" spans="2:8" ht="23.25" customHeight="1" x14ac:dyDescent="0.25">
      <c r="B30" s="272" t="s">
        <v>109</v>
      </c>
      <c r="C30" s="546">
        <v>47</v>
      </c>
      <c r="D30" s="546">
        <v>49</v>
      </c>
      <c r="E30" s="281">
        <v>77</v>
      </c>
      <c r="F30" s="546">
        <v>79</v>
      </c>
      <c r="G30" s="546">
        <v>86</v>
      </c>
      <c r="H30" s="216">
        <v>64</v>
      </c>
    </row>
    <row r="31" spans="2:8" ht="23.25" customHeight="1" x14ac:dyDescent="0.25">
      <c r="B31" s="272" t="s">
        <v>110</v>
      </c>
      <c r="C31" s="546">
        <v>52</v>
      </c>
      <c r="D31" s="546">
        <v>60</v>
      </c>
      <c r="E31" s="281">
        <v>81</v>
      </c>
      <c r="F31" s="546">
        <v>91</v>
      </c>
      <c r="G31" s="546">
        <v>94</v>
      </c>
      <c r="H31" s="216">
        <v>83</v>
      </c>
    </row>
    <row r="32" spans="2:8" ht="23.25" customHeight="1" x14ac:dyDescent="0.25">
      <c r="B32" s="272" t="s">
        <v>111</v>
      </c>
      <c r="C32" s="546">
        <v>36</v>
      </c>
      <c r="D32" s="546">
        <v>50</v>
      </c>
      <c r="E32" s="281">
        <v>65</v>
      </c>
      <c r="F32" s="546">
        <v>77</v>
      </c>
      <c r="G32" s="546">
        <v>77</v>
      </c>
      <c r="H32" s="216">
        <v>69</v>
      </c>
    </row>
    <row r="33" spans="2:12" ht="23.25" customHeight="1" x14ac:dyDescent="0.25">
      <c r="B33" s="272" t="s">
        <v>112</v>
      </c>
      <c r="C33" s="16" t="s">
        <v>20</v>
      </c>
      <c r="D33" s="546">
        <v>19</v>
      </c>
      <c r="E33" s="281">
        <v>8</v>
      </c>
      <c r="F33" s="546">
        <v>17</v>
      </c>
      <c r="G33" s="546">
        <v>21</v>
      </c>
      <c r="H33" s="216">
        <v>9</v>
      </c>
    </row>
    <row r="34" spans="2:12" ht="23.25" customHeight="1" x14ac:dyDescent="0.25">
      <c r="B34" s="272" t="s">
        <v>113</v>
      </c>
      <c r="C34" s="546">
        <v>9</v>
      </c>
      <c r="D34" s="546">
        <v>15</v>
      </c>
      <c r="E34" s="281">
        <v>25</v>
      </c>
      <c r="F34" s="546">
        <v>53</v>
      </c>
      <c r="G34" s="546">
        <v>57</v>
      </c>
      <c r="H34" s="216">
        <v>36</v>
      </c>
    </row>
    <row r="35" spans="2:12" ht="23.25" customHeight="1" x14ac:dyDescent="0.25">
      <c r="B35" s="272" t="s">
        <v>114</v>
      </c>
      <c r="C35" s="546">
        <v>21</v>
      </c>
      <c r="D35" s="546">
        <v>23</v>
      </c>
      <c r="E35" s="281">
        <v>40</v>
      </c>
      <c r="F35" s="546">
        <v>52</v>
      </c>
      <c r="G35" s="546">
        <v>41</v>
      </c>
      <c r="H35" s="216">
        <v>31</v>
      </c>
    </row>
    <row r="36" spans="2:12" ht="23.25" customHeight="1" x14ac:dyDescent="0.25">
      <c r="B36" s="272" t="s">
        <v>115</v>
      </c>
      <c r="C36" s="546">
        <v>36</v>
      </c>
      <c r="D36" s="546">
        <v>39</v>
      </c>
      <c r="E36" s="281">
        <v>63</v>
      </c>
      <c r="F36" s="546">
        <v>66</v>
      </c>
      <c r="G36" s="546">
        <v>60</v>
      </c>
      <c r="H36" s="216">
        <v>49</v>
      </c>
    </row>
    <row r="37" spans="2:12" ht="23.25" customHeight="1" x14ac:dyDescent="0.25">
      <c r="B37" s="272" t="s">
        <v>477</v>
      </c>
      <c r="C37" s="16" t="s">
        <v>20</v>
      </c>
      <c r="D37" s="16" t="s">
        <v>20</v>
      </c>
      <c r="E37" s="614">
        <v>10</v>
      </c>
      <c r="F37" s="615">
        <v>15</v>
      </c>
      <c r="G37" s="615">
        <v>10</v>
      </c>
      <c r="H37" s="216">
        <v>12</v>
      </c>
      <c r="I37" t="s">
        <v>15</v>
      </c>
    </row>
    <row r="38" spans="2:12" ht="23.25" customHeight="1" x14ac:dyDescent="0.25">
      <c r="B38" s="547"/>
      <c r="K38" t="s">
        <v>15</v>
      </c>
    </row>
    <row r="39" spans="2:12" ht="18" customHeight="1" x14ac:dyDescent="0.25">
      <c r="H39" s="569" t="s">
        <v>419</v>
      </c>
      <c r="L39" t="s">
        <v>466</v>
      </c>
    </row>
    <row r="40" spans="2:12" ht="23.25" customHeight="1" x14ac:dyDescent="0.25">
      <c r="B40" s="695" t="s">
        <v>330</v>
      </c>
      <c r="C40" s="696"/>
      <c r="D40" s="696"/>
      <c r="E40" s="696"/>
      <c r="F40" s="696"/>
      <c r="G40" s="696"/>
      <c r="H40" s="697"/>
    </row>
    <row r="41" spans="2:12" ht="23.25" customHeight="1" thickBot="1" x14ac:dyDescent="0.3">
      <c r="B41" s="53" t="s">
        <v>138</v>
      </c>
      <c r="C41" s="31">
        <v>2015</v>
      </c>
      <c r="D41" s="31">
        <v>2016</v>
      </c>
      <c r="E41" s="31">
        <v>2017</v>
      </c>
      <c r="F41" s="31">
        <v>2018</v>
      </c>
      <c r="G41" s="31">
        <v>2019</v>
      </c>
      <c r="H41" s="31">
        <v>2020</v>
      </c>
      <c r="K41" t="s">
        <v>15</v>
      </c>
    </row>
    <row r="42" spans="2:12" ht="23.25" customHeight="1" thickTop="1" x14ac:dyDescent="0.25">
      <c r="B42" s="272" t="s">
        <v>478</v>
      </c>
      <c r="C42" s="16" t="s">
        <v>20</v>
      </c>
      <c r="D42" s="16" t="s">
        <v>20</v>
      </c>
      <c r="E42" s="614">
        <v>4</v>
      </c>
      <c r="F42" s="615">
        <v>3</v>
      </c>
      <c r="G42" s="615">
        <v>2</v>
      </c>
      <c r="H42" s="216">
        <v>1</v>
      </c>
    </row>
    <row r="43" spans="2:12" ht="23.25" customHeight="1" x14ac:dyDescent="0.25">
      <c r="B43" s="272" t="s">
        <v>116</v>
      </c>
      <c r="C43" s="615">
        <v>31</v>
      </c>
      <c r="D43" s="615">
        <v>26</v>
      </c>
      <c r="E43" s="614">
        <v>50</v>
      </c>
      <c r="F43" s="615">
        <v>45</v>
      </c>
      <c r="G43" s="615">
        <v>44</v>
      </c>
      <c r="H43" s="216">
        <v>45</v>
      </c>
    </row>
    <row r="44" spans="2:12" ht="23.25" customHeight="1" x14ac:dyDescent="0.25">
      <c r="B44" s="272" t="s">
        <v>117</v>
      </c>
      <c r="C44" s="546">
        <v>28</v>
      </c>
      <c r="D44" s="546">
        <v>47</v>
      </c>
      <c r="E44" s="281">
        <v>55</v>
      </c>
      <c r="F44" s="546">
        <v>82</v>
      </c>
      <c r="G44" s="546">
        <v>82</v>
      </c>
      <c r="H44" s="216">
        <v>62</v>
      </c>
    </row>
    <row r="45" spans="2:12" ht="23.25" customHeight="1" x14ac:dyDescent="0.25">
      <c r="B45" s="272" t="s">
        <v>118</v>
      </c>
      <c r="C45" s="16" t="s">
        <v>20</v>
      </c>
      <c r="D45" s="16" t="s">
        <v>20</v>
      </c>
      <c r="E45" s="282" t="s">
        <v>20</v>
      </c>
      <c r="F45" s="546">
        <v>42</v>
      </c>
      <c r="G45" s="546">
        <v>52</v>
      </c>
      <c r="H45" s="283">
        <v>55</v>
      </c>
    </row>
    <row r="46" spans="2:12" ht="23.25" customHeight="1" x14ac:dyDescent="0.25">
      <c r="B46" s="272" t="s">
        <v>119</v>
      </c>
      <c r="C46" s="546">
        <v>36</v>
      </c>
      <c r="D46" s="546">
        <v>38</v>
      </c>
      <c r="E46" s="281">
        <v>53</v>
      </c>
      <c r="F46" s="546">
        <v>49</v>
      </c>
      <c r="G46" s="546">
        <v>57</v>
      </c>
      <c r="H46" s="216">
        <v>47</v>
      </c>
    </row>
    <row r="47" spans="2:12" ht="23.25" customHeight="1" x14ac:dyDescent="0.25">
      <c r="B47" s="272" t="s">
        <v>120</v>
      </c>
      <c r="C47" s="546">
        <v>35</v>
      </c>
      <c r="D47" s="546">
        <v>37</v>
      </c>
      <c r="E47" s="281">
        <v>70</v>
      </c>
      <c r="F47" s="546">
        <v>66</v>
      </c>
      <c r="G47" s="546">
        <v>78</v>
      </c>
      <c r="H47" s="216">
        <v>56</v>
      </c>
    </row>
    <row r="48" spans="2:12" ht="23.25" customHeight="1" x14ac:dyDescent="0.25">
      <c r="B48" s="272" t="s">
        <v>479</v>
      </c>
      <c r="C48" s="16" t="s">
        <v>20</v>
      </c>
      <c r="D48" s="16" t="s">
        <v>20</v>
      </c>
      <c r="E48" s="614">
        <v>8</v>
      </c>
      <c r="F48" s="615">
        <v>44</v>
      </c>
      <c r="G48" s="615">
        <v>41</v>
      </c>
      <c r="H48" s="216">
        <v>29</v>
      </c>
    </row>
    <row r="49" spans="2:8" ht="23.25" customHeight="1" x14ac:dyDescent="0.25">
      <c r="B49" s="272" t="s">
        <v>121</v>
      </c>
      <c r="C49" s="16" t="s">
        <v>20</v>
      </c>
      <c r="D49" s="16" t="s">
        <v>20</v>
      </c>
      <c r="E49" s="282" t="s">
        <v>20</v>
      </c>
      <c r="F49" s="16" t="s">
        <v>20</v>
      </c>
      <c r="G49" s="546">
        <v>35</v>
      </c>
      <c r="H49" s="283">
        <v>30</v>
      </c>
    </row>
    <row r="50" spans="2:8" ht="23.25" customHeight="1" x14ac:dyDescent="0.25">
      <c r="B50" s="272" t="s">
        <v>122</v>
      </c>
      <c r="C50" s="546">
        <v>34</v>
      </c>
      <c r="D50" s="546">
        <v>23</v>
      </c>
      <c r="E50" s="281">
        <v>46</v>
      </c>
      <c r="F50" s="546">
        <v>38</v>
      </c>
      <c r="G50" s="546">
        <v>61</v>
      </c>
      <c r="H50" s="216">
        <v>40</v>
      </c>
    </row>
    <row r="51" spans="2:8" ht="23.25" customHeight="1" x14ac:dyDescent="0.25">
      <c r="B51" s="272" t="s">
        <v>387</v>
      </c>
      <c r="C51" s="546">
        <v>35</v>
      </c>
      <c r="D51" s="546">
        <v>44</v>
      </c>
      <c r="E51" s="281">
        <v>56</v>
      </c>
      <c r="F51" s="546">
        <v>82</v>
      </c>
      <c r="G51" s="546">
        <v>89</v>
      </c>
      <c r="H51" s="216">
        <v>59</v>
      </c>
    </row>
    <row r="52" spans="2:8" ht="23.25" customHeight="1" x14ac:dyDescent="0.25">
      <c r="B52" s="272" t="s">
        <v>381</v>
      </c>
      <c r="C52" s="546">
        <v>10</v>
      </c>
      <c r="D52" s="546">
        <v>5</v>
      </c>
      <c r="E52" s="281">
        <v>20</v>
      </c>
      <c r="F52" s="546">
        <v>19</v>
      </c>
      <c r="G52" s="546">
        <v>19</v>
      </c>
      <c r="H52" s="216">
        <v>10</v>
      </c>
    </row>
    <row r="53" spans="2:8" ht="23.25" customHeight="1" x14ac:dyDescent="0.25">
      <c r="B53" s="272" t="s">
        <v>123</v>
      </c>
      <c r="C53" s="546">
        <v>133</v>
      </c>
      <c r="D53" s="546">
        <v>142</v>
      </c>
      <c r="E53" s="281">
        <v>195</v>
      </c>
      <c r="F53" s="546">
        <v>214</v>
      </c>
      <c r="G53" s="546">
        <v>226</v>
      </c>
      <c r="H53" s="216">
        <v>160</v>
      </c>
    </row>
    <row r="54" spans="2:8" ht="23.25" customHeight="1" x14ac:dyDescent="0.25">
      <c r="B54" s="272" t="s">
        <v>124</v>
      </c>
      <c r="C54" s="546">
        <v>31</v>
      </c>
      <c r="D54" s="546">
        <v>45</v>
      </c>
      <c r="E54" s="281">
        <v>55</v>
      </c>
      <c r="F54" s="546">
        <v>75</v>
      </c>
      <c r="G54" s="546">
        <v>74</v>
      </c>
      <c r="H54" s="216">
        <v>53</v>
      </c>
    </row>
    <row r="55" spans="2:8" ht="23.25" customHeight="1" x14ac:dyDescent="0.25">
      <c r="B55" s="272" t="s">
        <v>125</v>
      </c>
      <c r="C55" s="546">
        <v>46</v>
      </c>
      <c r="D55" s="546">
        <v>52</v>
      </c>
      <c r="E55" s="281">
        <v>80</v>
      </c>
      <c r="F55" s="546">
        <v>90</v>
      </c>
      <c r="G55" s="546">
        <v>91</v>
      </c>
      <c r="H55" s="216">
        <v>74</v>
      </c>
    </row>
    <row r="56" spans="2:8" ht="23.25" customHeight="1" x14ac:dyDescent="0.25">
      <c r="B56" s="272" t="s">
        <v>126</v>
      </c>
      <c r="C56" s="546">
        <v>27</v>
      </c>
      <c r="D56" s="546">
        <v>17</v>
      </c>
      <c r="E56" s="281">
        <v>41</v>
      </c>
      <c r="F56" s="546">
        <v>37</v>
      </c>
      <c r="G56" s="546">
        <v>27</v>
      </c>
      <c r="H56" s="216">
        <v>27</v>
      </c>
    </row>
    <row r="57" spans="2:8" ht="23.25" customHeight="1" x14ac:dyDescent="0.25">
      <c r="B57" s="272" t="s">
        <v>382</v>
      </c>
      <c r="C57" s="546">
        <v>25</v>
      </c>
      <c r="D57" s="546">
        <v>15</v>
      </c>
      <c r="E57" s="281">
        <v>22</v>
      </c>
      <c r="F57" s="546">
        <v>24</v>
      </c>
      <c r="G57" s="546">
        <v>21</v>
      </c>
      <c r="H57" s="216">
        <v>12</v>
      </c>
    </row>
    <row r="58" spans="2:8" ht="23.25" customHeight="1" x14ac:dyDescent="0.25">
      <c r="B58" s="272" t="s">
        <v>127</v>
      </c>
      <c r="C58" s="546">
        <v>35</v>
      </c>
      <c r="D58" s="546">
        <v>35</v>
      </c>
      <c r="E58" s="281">
        <v>29</v>
      </c>
      <c r="F58" s="546">
        <v>59</v>
      </c>
      <c r="G58" s="546">
        <v>36</v>
      </c>
      <c r="H58" s="216">
        <v>34</v>
      </c>
    </row>
    <row r="59" spans="2:8" ht="23.25" customHeight="1" x14ac:dyDescent="0.25">
      <c r="B59" s="272" t="s">
        <v>386</v>
      </c>
      <c r="C59" s="546">
        <v>3</v>
      </c>
      <c r="D59" s="546">
        <v>4</v>
      </c>
      <c r="E59" s="281">
        <v>5</v>
      </c>
      <c r="F59" s="546">
        <v>4</v>
      </c>
      <c r="G59" s="546">
        <v>3</v>
      </c>
      <c r="H59" s="216">
        <v>4</v>
      </c>
    </row>
    <row r="60" spans="2:8" ht="23.25" customHeight="1" x14ac:dyDescent="0.25">
      <c r="B60" s="272" t="s">
        <v>383</v>
      </c>
      <c r="C60" s="284" t="s">
        <v>20</v>
      </c>
      <c r="D60" s="284" t="s">
        <v>20</v>
      </c>
      <c r="E60" s="281">
        <v>29</v>
      </c>
      <c r="F60" s="546">
        <v>38</v>
      </c>
      <c r="G60" s="546">
        <v>31</v>
      </c>
      <c r="H60" s="216">
        <v>24</v>
      </c>
    </row>
    <row r="61" spans="2:8" ht="23.25" customHeight="1" x14ac:dyDescent="0.25">
      <c r="B61" s="272" t="s">
        <v>384</v>
      </c>
      <c r="C61" s="546">
        <v>37</v>
      </c>
      <c r="D61" s="546">
        <v>38</v>
      </c>
      <c r="E61" s="281">
        <v>56</v>
      </c>
      <c r="F61" s="546">
        <v>65</v>
      </c>
      <c r="G61" s="546">
        <v>56</v>
      </c>
      <c r="H61" s="216">
        <v>44</v>
      </c>
    </row>
    <row r="62" spans="2:8" ht="23.25" customHeight="1" x14ac:dyDescent="0.25">
      <c r="B62" s="272" t="s">
        <v>128</v>
      </c>
      <c r="C62" s="546">
        <v>46</v>
      </c>
      <c r="D62" s="546">
        <v>46</v>
      </c>
      <c r="E62" s="281">
        <v>66</v>
      </c>
      <c r="F62" s="546">
        <v>72</v>
      </c>
      <c r="G62" s="546">
        <v>65</v>
      </c>
      <c r="H62" s="216">
        <v>63</v>
      </c>
    </row>
    <row r="63" spans="2:8" ht="23.25" customHeight="1" x14ac:dyDescent="0.25">
      <c r="B63" s="272" t="s">
        <v>385</v>
      </c>
      <c r="C63" s="546">
        <v>62</v>
      </c>
      <c r="D63" s="546">
        <v>67</v>
      </c>
      <c r="E63" s="281">
        <v>89</v>
      </c>
      <c r="F63" s="546">
        <v>97</v>
      </c>
      <c r="G63" s="546">
        <v>91</v>
      </c>
      <c r="H63" s="216">
        <v>66</v>
      </c>
    </row>
    <row r="64" spans="2:8" ht="23.25" customHeight="1" x14ac:dyDescent="0.25">
      <c r="B64" s="272" t="s">
        <v>129</v>
      </c>
      <c r="C64" s="546">
        <v>47</v>
      </c>
      <c r="D64" s="546">
        <v>56</v>
      </c>
      <c r="E64" s="281">
        <v>77</v>
      </c>
      <c r="F64" s="546">
        <v>73</v>
      </c>
      <c r="G64" s="546">
        <v>81</v>
      </c>
      <c r="H64" s="216">
        <v>43</v>
      </c>
    </row>
    <row r="65" spans="2:13" ht="23.25" customHeight="1" x14ac:dyDescent="0.25">
      <c r="B65" s="272" t="s">
        <v>130</v>
      </c>
      <c r="C65" s="16" t="s">
        <v>20</v>
      </c>
      <c r="D65" s="16" t="s">
        <v>20</v>
      </c>
      <c r="E65" s="282" t="s">
        <v>20</v>
      </c>
      <c r="F65" s="546">
        <v>3</v>
      </c>
      <c r="G65" s="546">
        <v>6</v>
      </c>
      <c r="H65" s="216">
        <v>5</v>
      </c>
    </row>
    <row r="66" spans="2:13" ht="23.25" customHeight="1" x14ac:dyDescent="0.25">
      <c r="B66" s="272" t="s">
        <v>131</v>
      </c>
      <c r="C66" s="546">
        <v>13</v>
      </c>
      <c r="D66" s="546">
        <v>23</v>
      </c>
      <c r="E66" s="281">
        <v>24</v>
      </c>
      <c r="F66" s="546">
        <v>23</v>
      </c>
      <c r="G66" s="546">
        <v>27</v>
      </c>
      <c r="H66" s="216">
        <v>17</v>
      </c>
    </row>
    <row r="67" spans="2:13" ht="23.25" customHeight="1" x14ac:dyDescent="0.25">
      <c r="B67" s="272" t="s">
        <v>132</v>
      </c>
      <c r="C67" s="546">
        <v>32</v>
      </c>
      <c r="D67" s="546">
        <v>42</v>
      </c>
      <c r="E67" s="281">
        <v>62</v>
      </c>
      <c r="F67" s="546">
        <v>65</v>
      </c>
      <c r="G67" s="546">
        <v>47</v>
      </c>
      <c r="H67" s="216">
        <v>42</v>
      </c>
    </row>
    <row r="68" spans="2:13" ht="23.25" customHeight="1" x14ac:dyDescent="0.25">
      <c r="B68" s="272" t="s">
        <v>133</v>
      </c>
      <c r="C68" s="546">
        <v>13</v>
      </c>
      <c r="D68" s="546">
        <v>24</v>
      </c>
      <c r="E68" s="281">
        <v>38</v>
      </c>
      <c r="F68" s="546">
        <v>36</v>
      </c>
      <c r="G68" s="546">
        <v>30</v>
      </c>
      <c r="H68" s="216">
        <v>18</v>
      </c>
    </row>
    <row r="69" spans="2:13" ht="23.25" customHeight="1" x14ac:dyDescent="0.25">
      <c r="B69" s="272" t="s">
        <v>134</v>
      </c>
      <c r="C69" s="546">
        <v>4</v>
      </c>
      <c r="D69" s="546">
        <v>2</v>
      </c>
      <c r="E69" s="281">
        <v>3</v>
      </c>
      <c r="F69" s="546">
        <v>1</v>
      </c>
      <c r="G69" s="546">
        <v>4</v>
      </c>
      <c r="H69" s="216">
        <v>2</v>
      </c>
    </row>
    <row r="70" spans="2:13" ht="23.25" customHeight="1" x14ac:dyDescent="0.25">
      <c r="B70" s="272" t="s">
        <v>135</v>
      </c>
      <c r="C70" s="546">
        <v>18</v>
      </c>
      <c r="D70" s="546">
        <v>13</v>
      </c>
      <c r="E70" s="281">
        <v>13</v>
      </c>
      <c r="F70" s="546">
        <v>21</v>
      </c>
      <c r="G70" s="546">
        <v>28</v>
      </c>
      <c r="H70" s="216">
        <v>12</v>
      </c>
    </row>
    <row r="71" spans="2:13" ht="23.25" customHeight="1" x14ac:dyDescent="0.25">
      <c r="B71" s="272" t="s">
        <v>136</v>
      </c>
      <c r="C71" s="546">
        <v>125</v>
      </c>
      <c r="D71" s="546">
        <v>135</v>
      </c>
      <c r="E71" s="281">
        <v>163</v>
      </c>
      <c r="F71" s="546">
        <v>184</v>
      </c>
      <c r="G71" s="546">
        <v>176</v>
      </c>
      <c r="H71" s="216">
        <v>129</v>
      </c>
    </row>
    <row r="72" spans="2:13" ht="23.25" customHeight="1" thickBot="1" x14ac:dyDescent="0.3">
      <c r="B72" s="501" t="s">
        <v>137</v>
      </c>
      <c r="C72" s="285">
        <v>10</v>
      </c>
      <c r="D72" s="285">
        <v>20</v>
      </c>
      <c r="E72" s="286">
        <v>17</v>
      </c>
      <c r="F72" s="285">
        <v>16</v>
      </c>
      <c r="G72" s="285">
        <v>25</v>
      </c>
      <c r="H72" s="285">
        <v>29</v>
      </c>
    </row>
    <row r="73" spans="2:13" ht="23.25" customHeight="1" thickTop="1" x14ac:dyDescent="0.25">
      <c r="B73" s="262" t="s">
        <v>153</v>
      </c>
      <c r="C73" s="287">
        <v>138</v>
      </c>
      <c r="D73" s="287">
        <v>146</v>
      </c>
      <c r="E73" s="287">
        <v>208</v>
      </c>
      <c r="F73" s="287">
        <v>220</v>
      </c>
      <c r="G73" s="288">
        <v>240</v>
      </c>
      <c r="H73" s="288">
        <v>169</v>
      </c>
      <c r="K73" t="s">
        <v>15</v>
      </c>
    </row>
    <row r="74" spans="2:13" ht="23.25" customHeight="1" x14ac:dyDescent="0.25">
      <c r="B74" s="617" t="s">
        <v>14</v>
      </c>
      <c r="C74" s="51"/>
      <c r="D74" s="51"/>
      <c r="E74" s="51"/>
      <c r="F74" s="51"/>
      <c r="G74" s="51"/>
    </row>
    <row r="75" spans="2:13" ht="17.25" customHeight="1" x14ac:dyDescent="0.25">
      <c r="B75" s="548" t="s">
        <v>154</v>
      </c>
      <c r="C75" s="51"/>
      <c r="D75" s="51"/>
      <c r="E75" s="51"/>
      <c r="F75" s="51"/>
      <c r="G75" s="51"/>
    </row>
    <row r="78" spans="2:13" ht="27" customHeight="1" x14ac:dyDescent="0.25">
      <c r="B78" s="695" t="s">
        <v>330</v>
      </c>
      <c r="C78" s="696"/>
      <c r="D78" s="696"/>
      <c r="E78" s="696"/>
      <c r="F78" s="696"/>
      <c r="G78" s="696"/>
      <c r="H78" s="697"/>
      <c r="I78" s="59"/>
      <c r="J78" s="55"/>
      <c r="K78" s="60"/>
      <c r="L78" s="40"/>
      <c r="M78" s="55"/>
    </row>
    <row r="79" spans="2:13" ht="26.25" customHeight="1" thickBot="1" x14ac:dyDescent="0.3">
      <c r="B79" s="53" t="s">
        <v>138</v>
      </c>
      <c r="C79" s="31">
        <v>2015</v>
      </c>
      <c r="D79" s="31">
        <v>2016</v>
      </c>
      <c r="E79" s="31">
        <v>2017</v>
      </c>
      <c r="F79" s="31">
        <v>2018</v>
      </c>
      <c r="G79" s="31">
        <v>2019</v>
      </c>
      <c r="H79" s="31">
        <v>2020</v>
      </c>
      <c r="I79" s="59"/>
      <c r="J79" s="47"/>
      <c r="K79" s="60"/>
      <c r="L79" t="s">
        <v>465</v>
      </c>
      <c r="M79" s="47"/>
    </row>
    <row r="80" spans="2:13" ht="23.25" customHeight="1" thickTop="1" x14ac:dyDescent="0.25">
      <c r="B80" s="472" t="s">
        <v>93</v>
      </c>
      <c r="C80" s="16" t="s">
        <v>20</v>
      </c>
      <c r="D80" s="216">
        <v>42</v>
      </c>
      <c r="E80" s="280">
        <v>64</v>
      </c>
      <c r="F80" s="216">
        <v>79</v>
      </c>
      <c r="G80" s="216">
        <v>71</v>
      </c>
      <c r="H80" s="216">
        <v>53</v>
      </c>
      <c r="I80" s="59"/>
      <c r="J80" s="56"/>
      <c r="K80" s="56"/>
      <c r="L80" s="40"/>
      <c r="M80" s="56"/>
    </row>
    <row r="81" spans="2:15" ht="23.25" customHeight="1" x14ac:dyDescent="0.25">
      <c r="B81" s="272" t="s">
        <v>94</v>
      </c>
      <c r="C81" s="14">
        <v>11</v>
      </c>
      <c r="D81" s="14">
        <v>9</v>
      </c>
      <c r="E81" s="281">
        <v>18</v>
      </c>
      <c r="F81" s="14">
        <v>21</v>
      </c>
      <c r="G81" s="14">
        <v>16</v>
      </c>
      <c r="H81" s="216">
        <v>13</v>
      </c>
      <c r="I81" s="54"/>
      <c r="J81" s="57"/>
      <c r="K81" s="58"/>
      <c r="L81" s="40"/>
      <c r="M81" s="57"/>
    </row>
    <row r="82" spans="2:15" ht="23.25" customHeight="1" x14ac:dyDescent="0.25">
      <c r="B82" s="272" t="s">
        <v>95</v>
      </c>
      <c r="C82" s="14">
        <v>49</v>
      </c>
      <c r="D82" s="14">
        <v>48</v>
      </c>
      <c r="E82" s="281">
        <v>66</v>
      </c>
      <c r="F82" s="14">
        <v>81</v>
      </c>
      <c r="G82" s="14">
        <v>71</v>
      </c>
      <c r="H82" s="216">
        <v>64</v>
      </c>
      <c r="I82" s="54"/>
      <c r="J82" s="58"/>
      <c r="K82" s="58"/>
      <c r="L82" s="40"/>
      <c r="M82" s="58"/>
    </row>
    <row r="83" spans="2:15" ht="23.25" customHeight="1" x14ac:dyDescent="0.25">
      <c r="B83" s="272" t="s">
        <v>96</v>
      </c>
      <c r="C83" s="14">
        <v>132</v>
      </c>
      <c r="D83" s="14">
        <v>128</v>
      </c>
      <c r="E83" s="281">
        <v>150</v>
      </c>
      <c r="F83" s="14">
        <v>159</v>
      </c>
      <c r="G83" s="14">
        <v>173</v>
      </c>
      <c r="H83" s="216">
        <v>116</v>
      </c>
      <c r="I83" s="54"/>
      <c r="J83" s="58"/>
      <c r="K83" s="58"/>
      <c r="L83" s="40"/>
      <c r="M83" s="58"/>
      <c r="O83" t="s">
        <v>15</v>
      </c>
    </row>
    <row r="84" spans="2:15" ht="23.25" customHeight="1" x14ac:dyDescent="0.25">
      <c r="B84" s="272" t="s">
        <v>97</v>
      </c>
      <c r="C84" s="16" t="s">
        <v>20</v>
      </c>
      <c r="D84" s="14">
        <v>2</v>
      </c>
      <c r="E84" s="281">
        <v>5</v>
      </c>
      <c r="F84" s="14">
        <v>9</v>
      </c>
      <c r="G84" s="14">
        <v>11</v>
      </c>
      <c r="H84" s="216">
        <v>26</v>
      </c>
      <c r="I84" s="54"/>
      <c r="J84" s="57"/>
      <c r="K84" s="58"/>
      <c r="L84" s="40"/>
      <c r="M84" s="57"/>
    </row>
    <row r="85" spans="2:15" ht="23.25" customHeight="1" x14ac:dyDescent="0.25">
      <c r="B85" s="272" t="s">
        <v>98</v>
      </c>
      <c r="C85" s="14">
        <v>35</v>
      </c>
      <c r="D85" s="14">
        <v>45</v>
      </c>
      <c r="E85" s="281">
        <v>63</v>
      </c>
      <c r="F85" s="14">
        <v>90</v>
      </c>
      <c r="G85" s="14">
        <v>74</v>
      </c>
      <c r="H85" s="216">
        <v>59</v>
      </c>
      <c r="I85" s="54"/>
      <c r="J85" s="58"/>
      <c r="K85" s="58"/>
      <c r="L85" s="40"/>
      <c r="M85" s="58"/>
    </row>
    <row r="86" spans="2:15" ht="23.25" customHeight="1" x14ac:dyDescent="0.25">
      <c r="B86" s="272" t="s">
        <v>99</v>
      </c>
      <c r="C86" s="14">
        <v>11</v>
      </c>
      <c r="D86" s="14">
        <v>15</v>
      </c>
      <c r="E86" s="281">
        <v>32</v>
      </c>
      <c r="F86" s="14">
        <v>49</v>
      </c>
      <c r="G86" s="14">
        <v>39</v>
      </c>
      <c r="H86" s="216">
        <v>40</v>
      </c>
      <c r="I86" s="54"/>
      <c r="J86" s="58"/>
      <c r="K86" s="58"/>
      <c r="L86" s="40"/>
      <c r="M86" s="58"/>
    </row>
    <row r="87" spans="2:15" ht="23.25" customHeight="1" x14ac:dyDescent="0.25">
      <c r="B87" s="272" t="s">
        <v>100</v>
      </c>
      <c r="C87" s="14">
        <v>5</v>
      </c>
      <c r="D87" s="14">
        <v>12</v>
      </c>
      <c r="E87" s="281">
        <v>22</v>
      </c>
      <c r="F87" s="14">
        <v>17</v>
      </c>
      <c r="G87" s="14">
        <v>12</v>
      </c>
      <c r="H87" s="216">
        <v>18</v>
      </c>
      <c r="I87" s="54"/>
      <c r="J87" s="58"/>
      <c r="K87" s="58"/>
      <c r="L87" s="40"/>
      <c r="M87" s="58"/>
    </row>
    <row r="88" spans="2:15" ht="23.25" customHeight="1" x14ac:dyDescent="0.25">
      <c r="B88" s="272" t="s">
        <v>101</v>
      </c>
      <c r="C88" s="14">
        <v>33</v>
      </c>
      <c r="D88" s="14">
        <v>39</v>
      </c>
      <c r="E88" s="281">
        <v>62</v>
      </c>
      <c r="F88" s="14">
        <v>61</v>
      </c>
      <c r="G88" s="14">
        <v>50</v>
      </c>
      <c r="H88" s="216">
        <v>51</v>
      </c>
      <c r="I88" s="54"/>
      <c r="J88" s="58"/>
      <c r="K88" s="58"/>
      <c r="L88" s="40"/>
      <c r="M88" s="58"/>
    </row>
    <row r="89" spans="2:15" ht="23.25" customHeight="1" x14ac:dyDescent="0.25">
      <c r="B89" s="272" t="s">
        <v>378</v>
      </c>
      <c r="C89" s="14" t="s">
        <v>152</v>
      </c>
      <c r="D89" s="14">
        <v>19</v>
      </c>
      <c r="E89" s="281">
        <v>22</v>
      </c>
      <c r="F89" s="14">
        <v>15</v>
      </c>
      <c r="G89" s="14">
        <v>31</v>
      </c>
      <c r="H89" s="216">
        <v>22</v>
      </c>
      <c r="I89" s="54" t="s">
        <v>15</v>
      </c>
      <c r="J89" s="57"/>
      <c r="K89" s="58"/>
      <c r="L89" s="40"/>
      <c r="M89" s="57"/>
    </row>
    <row r="90" spans="2:15" ht="23.25" customHeight="1" x14ac:dyDescent="0.25">
      <c r="B90" s="272" t="s">
        <v>102</v>
      </c>
      <c r="C90" s="14">
        <v>17</v>
      </c>
      <c r="D90" s="14">
        <v>18</v>
      </c>
      <c r="E90" s="281">
        <v>26</v>
      </c>
      <c r="F90" s="14">
        <v>29</v>
      </c>
      <c r="G90" s="14">
        <v>23</v>
      </c>
      <c r="H90" s="216">
        <v>23</v>
      </c>
      <c r="I90" s="54"/>
      <c r="J90" s="58"/>
      <c r="K90" s="58"/>
      <c r="L90" s="40"/>
      <c r="M90" s="58"/>
    </row>
    <row r="91" spans="2:15" ht="23.25" customHeight="1" x14ac:dyDescent="0.25">
      <c r="B91" s="272" t="s">
        <v>103</v>
      </c>
      <c r="C91" s="14">
        <v>17</v>
      </c>
      <c r="D91" s="14">
        <v>25</v>
      </c>
      <c r="E91" s="281">
        <v>36</v>
      </c>
      <c r="F91" s="14">
        <v>35</v>
      </c>
      <c r="G91" s="14">
        <v>29</v>
      </c>
      <c r="H91" s="216">
        <v>20</v>
      </c>
      <c r="I91" s="54"/>
      <c r="J91" s="58"/>
      <c r="K91" s="58"/>
      <c r="L91" s="40"/>
      <c r="M91" s="58"/>
    </row>
    <row r="92" spans="2:15" ht="23.25" customHeight="1" x14ac:dyDescent="0.25">
      <c r="B92" s="272" t="s">
        <v>104</v>
      </c>
      <c r="C92" s="14">
        <v>28</v>
      </c>
      <c r="D92" s="14">
        <v>39</v>
      </c>
      <c r="E92" s="281">
        <v>50</v>
      </c>
      <c r="F92" s="14">
        <v>38</v>
      </c>
      <c r="G92" s="14">
        <v>41</v>
      </c>
      <c r="H92" s="216">
        <v>45</v>
      </c>
      <c r="I92" s="54"/>
      <c r="J92" s="58"/>
      <c r="K92" s="58"/>
      <c r="L92" s="40"/>
      <c r="M92" s="58"/>
    </row>
    <row r="93" spans="2:15" ht="23.25" customHeight="1" x14ac:dyDescent="0.25">
      <c r="B93" s="272" t="s">
        <v>379</v>
      </c>
      <c r="C93" s="16" t="s">
        <v>20</v>
      </c>
      <c r="D93" s="16" t="s">
        <v>20</v>
      </c>
      <c r="E93" s="281">
        <v>6</v>
      </c>
      <c r="F93" s="14">
        <v>9</v>
      </c>
      <c r="G93" s="14">
        <v>12</v>
      </c>
      <c r="H93" s="216">
        <v>3</v>
      </c>
      <c r="I93" s="54"/>
      <c r="J93" s="58"/>
      <c r="K93" s="58"/>
      <c r="L93" s="40"/>
      <c r="M93" s="58"/>
    </row>
    <row r="94" spans="2:15" ht="23.25" customHeight="1" x14ac:dyDescent="0.25">
      <c r="B94" s="272" t="s">
        <v>105</v>
      </c>
      <c r="C94" s="14">
        <v>41</v>
      </c>
      <c r="D94" s="14">
        <v>51</v>
      </c>
      <c r="E94" s="281">
        <v>54</v>
      </c>
      <c r="F94" s="14">
        <v>72</v>
      </c>
      <c r="G94" s="14">
        <v>60</v>
      </c>
      <c r="H94" s="216">
        <v>58</v>
      </c>
      <c r="I94" s="54"/>
      <c r="J94" s="58"/>
      <c r="K94" s="58"/>
      <c r="L94" s="40"/>
      <c r="M94" s="58"/>
    </row>
    <row r="95" spans="2:15" ht="23.25" customHeight="1" x14ac:dyDescent="0.25">
      <c r="B95" s="272" t="s">
        <v>106</v>
      </c>
      <c r="C95" s="14">
        <v>50</v>
      </c>
      <c r="D95" s="14">
        <v>52</v>
      </c>
      <c r="E95" s="281">
        <v>92</v>
      </c>
      <c r="F95" s="14">
        <v>86</v>
      </c>
      <c r="G95" s="14">
        <v>74</v>
      </c>
      <c r="H95" s="216">
        <v>57</v>
      </c>
      <c r="I95" s="54"/>
      <c r="J95" s="57"/>
      <c r="K95" s="58"/>
      <c r="L95" s="40"/>
      <c r="M95" s="57"/>
    </row>
    <row r="96" spans="2:15" ht="25.15" customHeight="1" x14ac:dyDescent="0.25">
      <c r="B96" s="272" t="s">
        <v>107</v>
      </c>
      <c r="C96" s="14">
        <v>36</v>
      </c>
      <c r="D96" s="14">
        <v>41</v>
      </c>
      <c r="E96" s="281">
        <v>63</v>
      </c>
      <c r="F96" s="14">
        <v>72</v>
      </c>
      <c r="G96" s="14">
        <v>67</v>
      </c>
      <c r="H96" s="216">
        <v>59</v>
      </c>
      <c r="I96" s="54"/>
      <c r="J96" s="58"/>
      <c r="K96" s="58"/>
      <c r="L96" s="40"/>
      <c r="M96" s="58"/>
    </row>
    <row r="97" spans="1:13" ht="23.25" customHeight="1" x14ac:dyDescent="0.25">
      <c r="B97" s="272" t="s">
        <v>151</v>
      </c>
      <c r="C97" s="16" t="s">
        <v>20</v>
      </c>
      <c r="D97" s="14">
        <v>3</v>
      </c>
      <c r="E97" s="281">
        <v>15</v>
      </c>
      <c r="F97" s="14">
        <v>16</v>
      </c>
      <c r="G97" s="14">
        <v>16</v>
      </c>
      <c r="H97" s="14">
        <v>18</v>
      </c>
      <c r="J97" s="58"/>
      <c r="K97" s="58"/>
      <c r="L97" s="40"/>
      <c r="M97" s="58"/>
    </row>
    <row r="98" spans="1:13" ht="30" customHeight="1" x14ac:dyDescent="0.25">
      <c r="B98" s="272" t="s">
        <v>139</v>
      </c>
      <c r="C98" s="16" t="s">
        <v>20</v>
      </c>
      <c r="D98" s="14">
        <v>5</v>
      </c>
      <c r="E98" s="281">
        <v>9</v>
      </c>
      <c r="F98" s="14">
        <v>8</v>
      </c>
      <c r="G98" s="14">
        <v>9</v>
      </c>
      <c r="H98" s="216">
        <v>9</v>
      </c>
      <c r="I98" s="54"/>
      <c r="J98" s="57"/>
      <c r="K98" s="58"/>
      <c r="L98" s="40"/>
      <c r="M98" s="57"/>
    </row>
    <row r="99" spans="1:13" ht="23.25" customHeight="1" x14ac:dyDescent="0.25">
      <c r="B99" s="272" t="s">
        <v>380</v>
      </c>
      <c r="C99" s="16" t="s">
        <v>20</v>
      </c>
      <c r="D99" s="14">
        <v>64</v>
      </c>
      <c r="E99" s="281">
        <v>57</v>
      </c>
      <c r="F99" s="14">
        <v>81</v>
      </c>
      <c r="G99" s="14">
        <v>76</v>
      </c>
      <c r="H99" s="216">
        <v>59</v>
      </c>
      <c r="I99" s="54"/>
      <c r="J99" s="57"/>
      <c r="K99" s="58"/>
      <c r="L99" s="40"/>
      <c r="M99" s="57"/>
    </row>
    <row r="100" spans="1:13" ht="23.25" customHeight="1" x14ac:dyDescent="0.25">
      <c r="B100" s="272" t="s">
        <v>108</v>
      </c>
      <c r="C100" s="14">
        <v>50</v>
      </c>
      <c r="D100" s="14">
        <v>52</v>
      </c>
      <c r="E100" s="281">
        <v>73</v>
      </c>
      <c r="F100" s="14">
        <v>85</v>
      </c>
      <c r="G100" s="14">
        <v>77</v>
      </c>
      <c r="H100" s="216">
        <v>82</v>
      </c>
      <c r="I100" s="54"/>
      <c r="J100" s="58"/>
      <c r="K100" s="58"/>
      <c r="L100" s="40"/>
      <c r="M100" s="58"/>
    </row>
    <row r="101" spans="1:13" ht="23.25" customHeight="1" x14ac:dyDescent="0.25">
      <c r="B101" s="272" t="s">
        <v>109</v>
      </c>
      <c r="C101" s="14">
        <v>47</v>
      </c>
      <c r="D101" s="14">
        <v>49</v>
      </c>
      <c r="E101" s="281">
        <v>77</v>
      </c>
      <c r="F101" s="14">
        <v>79</v>
      </c>
      <c r="G101" s="14">
        <v>86</v>
      </c>
      <c r="H101" s="216">
        <v>64</v>
      </c>
      <c r="I101" s="54"/>
      <c r="J101" s="58"/>
      <c r="K101" s="58"/>
      <c r="L101" s="40"/>
      <c r="M101" s="58"/>
    </row>
    <row r="102" spans="1:13" ht="23.25" customHeight="1" x14ac:dyDescent="0.25">
      <c r="B102" s="272" t="s">
        <v>110</v>
      </c>
      <c r="C102" s="14">
        <v>52</v>
      </c>
      <c r="D102" s="14">
        <v>60</v>
      </c>
      <c r="E102" s="281">
        <v>81</v>
      </c>
      <c r="F102" s="14">
        <v>91</v>
      </c>
      <c r="G102" s="14">
        <v>94</v>
      </c>
      <c r="H102" s="216">
        <v>83</v>
      </c>
      <c r="I102" s="54"/>
      <c r="J102" s="58"/>
      <c r="K102" s="58"/>
      <c r="L102" s="40"/>
      <c r="M102" s="58"/>
    </row>
    <row r="103" spans="1:13" ht="23.25" customHeight="1" x14ac:dyDescent="0.25">
      <c r="B103" s="272" t="s">
        <v>111</v>
      </c>
      <c r="C103" s="14">
        <v>36</v>
      </c>
      <c r="D103" s="14">
        <v>50</v>
      </c>
      <c r="E103" s="281">
        <v>65</v>
      </c>
      <c r="F103" s="14">
        <v>77</v>
      </c>
      <c r="G103" s="14">
        <v>77</v>
      </c>
      <c r="H103" s="216">
        <v>69</v>
      </c>
      <c r="I103" s="54"/>
      <c r="J103" s="58"/>
      <c r="K103" s="58"/>
      <c r="L103" s="40"/>
      <c r="M103" s="58"/>
    </row>
    <row r="104" spans="1:13" ht="23.25" customHeight="1" x14ac:dyDescent="0.25">
      <c r="B104" s="272" t="s">
        <v>112</v>
      </c>
      <c r="C104" s="16" t="s">
        <v>20</v>
      </c>
      <c r="D104" s="14">
        <v>19</v>
      </c>
      <c r="E104" s="281">
        <v>8</v>
      </c>
      <c r="F104" s="14">
        <v>17</v>
      </c>
      <c r="G104" s="14">
        <v>21</v>
      </c>
      <c r="H104" s="216">
        <v>9</v>
      </c>
      <c r="I104" s="54"/>
      <c r="J104" s="57"/>
      <c r="K104" s="58"/>
      <c r="L104" s="40"/>
      <c r="M104" s="57"/>
    </row>
    <row r="105" spans="1:13" s="4" customFormat="1" ht="23.25" customHeight="1" x14ac:dyDescent="0.25">
      <c r="B105" s="272" t="s">
        <v>113</v>
      </c>
      <c r="C105" s="14">
        <v>9</v>
      </c>
      <c r="D105" s="14">
        <v>15</v>
      </c>
      <c r="E105" s="281">
        <v>25</v>
      </c>
      <c r="F105" s="14">
        <v>53</v>
      </c>
      <c r="G105" s="14">
        <v>57</v>
      </c>
      <c r="H105" s="216">
        <v>36</v>
      </c>
      <c r="I105" s="54"/>
      <c r="J105" s="58"/>
      <c r="K105" s="58"/>
      <c r="L105" s="40"/>
      <c r="M105" s="58"/>
    </row>
    <row r="106" spans="1:13" ht="23.25" customHeight="1" x14ac:dyDescent="0.25">
      <c r="B106" s="272" t="s">
        <v>114</v>
      </c>
      <c r="C106" s="14">
        <v>21</v>
      </c>
      <c r="D106" s="14">
        <v>23</v>
      </c>
      <c r="E106" s="281">
        <v>40</v>
      </c>
      <c r="F106" s="14">
        <v>52</v>
      </c>
      <c r="G106" s="14">
        <v>41</v>
      </c>
      <c r="H106" s="216">
        <v>31</v>
      </c>
      <c r="I106" s="54"/>
      <c r="J106" s="58"/>
      <c r="K106" s="58"/>
      <c r="L106" s="40"/>
      <c r="M106" s="58"/>
    </row>
    <row r="107" spans="1:13" ht="23.25" customHeight="1" x14ac:dyDescent="0.25">
      <c r="B107" s="272" t="s">
        <v>115</v>
      </c>
      <c r="C107" s="14">
        <v>36</v>
      </c>
      <c r="D107" s="14">
        <v>39</v>
      </c>
      <c r="E107" s="281">
        <v>63</v>
      </c>
      <c r="F107" s="14">
        <v>66</v>
      </c>
      <c r="G107" s="14">
        <v>60</v>
      </c>
      <c r="H107" s="216">
        <v>49</v>
      </c>
      <c r="I107" s="54"/>
      <c r="J107" s="58"/>
      <c r="K107" s="58"/>
      <c r="L107" s="40"/>
      <c r="M107" s="58"/>
    </row>
    <row r="108" spans="1:13" ht="23.25" customHeight="1" x14ac:dyDescent="0.25">
      <c r="B108" s="272" t="s">
        <v>477</v>
      </c>
      <c r="C108" s="16" t="s">
        <v>20</v>
      </c>
      <c r="D108" s="16" t="s">
        <v>20</v>
      </c>
      <c r="E108" s="614">
        <v>10</v>
      </c>
      <c r="F108" s="615">
        <v>15</v>
      </c>
      <c r="G108" s="615">
        <v>10</v>
      </c>
      <c r="H108" s="216">
        <v>12</v>
      </c>
      <c r="I108" s="54"/>
      <c r="J108" s="58"/>
      <c r="K108" s="58"/>
      <c r="L108" s="40"/>
      <c r="M108" s="58"/>
    </row>
    <row r="109" spans="1:13" ht="23.25" customHeight="1" x14ac:dyDescent="0.25">
      <c r="B109" s="272" t="s">
        <v>478</v>
      </c>
      <c r="C109" s="16" t="s">
        <v>20</v>
      </c>
      <c r="D109" s="16" t="s">
        <v>20</v>
      </c>
      <c r="E109" s="614">
        <v>4</v>
      </c>
      <c r="F109" s="615">
        <v>3</v>
      </c>
      <c r="G109" s="615">
        <v>2</v>
      </c>
      <c r="H109" s="216">
        <v>1</v>
      </c>
      <c r="I109" s="54"/>
      <c r="J109" s="58"/>
      <c r="K109" s="58"/>
      <c r="L109" s="40"/>
      <c r="M109" s="58"/>
    </row>
    <row r="110" spans="1:13" ht="23.25" customHeight="1" x14ac:dyDescent="0.25">
      <c r="B110" s="272" t="s">
        <v>116</v>
      </c>
      <c r="C110" s="14">
        <v>31</v>
      </c>
      <c r="D110" s="14">
        <v>26</v>
      </c>
      <c r="E110" s="281">
        <v>50</v>
      </c>
      <c r="F110" s="14">
        <v>45</v>
      </c>
      <c r="G110" s="14">
        <v>44</v>
      </c>
      <c r="H110" s="216">
        <v>45</v>
      </c>
      <c r="I110" s="54"/>
      <c r="J110" s="58"/>
      <c r="K110" s="58"/>
      <c r="L110" s="40"/>
      <c r="M110" s="58"/>
    </row>
    <row r="111" spans="1:13" s="4" customFormat="1" ht="23.25" customHeight="1" x14ac:dyDescent="0.25">
      <c r="A111"/>
      <c r="B111" s="272" t="s">
        <v>117</v>
      </c>
      <c r="C111" s="14">
        <v>28</v>
      </c>
      <c r="D111" s="14">
        <v>47</v>
      </c>
      <c r="E111" s="281">
        <v>55</v>
      </c>
      <c r="F111" s="14">
        <v>82</v>
      </c>
      <c r="G111" s="14">
        <v>82</v>
      </c>
      <c r="H111" s="216">
        <v>62</v>
      </c>
      <c r="I111" s="54"/>
      <c r="J111" s="58"/>
      <c r="K111" s="58"/>
      <c r="L111" s="40"/>
      <c r="M111" s="58"/>
    </row>
    <row r="112" spans="1:13" ht="23.25" customHeight="1" x14ac:dyDescent="0.25">
      <c r="B112" s="272" t="s">
        <v>118</v>
      </c>
      <c r="C112" s="16" t="s">
        <v>20</v>
      </c>
      <c r="D112" s="16" t="s">
        <v>20</v>
      </c>
      <c r="E112" s="282" t="s">
        <v>20</v>
      </c>
      <c r="F112" s="14">
        <v>42</v>
      </c>
      <c r="G112" s="14">
        <v>52</v>
      </c>
      <c r="H112" s="283">
        <v>55</v>
      </c>
      <c r="I112" s="54"/>
      <c r="J112" s="58"/>
      <c r="K112" s="58"/>
      <c r="L112" s="40"/>
      <c r="M112" s="58"/>
    </row>
    <row r="113" spans="2:13" ht="23.25" customHeight="1" x14ac:dyDescent="0.25">
      <c r="B113" s="272" t="s">
        <v>119</v>
      </c>
      <c r="C113" s="14">
        <v>36</v>
      </c>
      <c r="D113" s="14">
        <v>38</v>
      </c>
      <c r="E113" s="281">
        <v>53</v>
      </c>
      <c r="F113" s="14">
        <v>49</v>
      </c>
      <c r="G113" s="14">
        <v>57</v>
      </c>
      <c r="H113" s="216">
        <v>47</v>
      </c>
      <c r="I113" s="54"/>
      <c r="J113" s="58"/>
      <c r="K113" s="58"/>
      <c r="L113" s="40"/>
      <c r="M113" s="58"/>
    </row>
    <row r="114" spans="2:13" ht="23.25" customHeight="1" x14ac:dyDescent="0.25">
      <c r="B114" s="272" t="s">
        <v>120</v>
      </c>
      <c r="C114" s="14">
        <v>35</v>
      </c>
      <c r="D114" s="14">
        <v>37</v>
      </c>
      <c r="E114" s="281">
        <v>70</v>
      </c>
      <c r="F114" s="14">
        <v>66</v>
      </c>
      <c r="G114" s="14">
        <v>78</v>
      </c>
      <c r="H114" s="216">
        <v>56</v>
      </c>
      <c r="I114" s="54"/>
      <c r="J114" s="58"/>
      <c r="K114" s="58"/>
      <c r="L114" s="40"/>
      <c r="M114" s="58"/>
    </row>
    <row r="115" spans="2:13" ht="23.25" customHeight="1" x14ac:dyDescent="0.25">
      <c r="B115" s="272" t="s">
        <v>479</v>
      </c>
      <c r="C115" s="16" t="s">
        <v>20</v>
      </c>
      <c r="D115" s="16" t="s">
        <v>20</v>
      </c>
      <c r="E115" s="614">
        <v>8</v>
      </c>
      <c r="F115" s="615">
        <v>44</v>
      </c>
      <c r="G115" s="615">
        <v>41</v>
      </c>
      <c r="H115" s="216">
        <v>29</v>
      </c>
      <c r="I115" s="54"/>
      <c r="J115" s="58"/>
      <c r="K115" s="58"/>
      <c r="L115" s="40"/>
      <c r="M115" s="58"/>
    </row>
    <row r="116" spans="2:13" ht="23.25" customHeight="1" x14ac:dyDescent="0.25">
      <c r="B116" s="272" t="s">
        <v>121</v>
      </c>
      <c r="C116" s="16" t="s">
        <v>20</v>
      </c>
      <c r="D116" s="16" t="s">
        <v>20</v>
      </c>
      <c r="E116" s="282" t="s">
        <v>20</v>
      </c>
      <c r="F116" s="16" t="s">
        <v>20</v>
      </c>
      <c r="G116" s="14">
        <v>35</v>
      </c>
      <c r="H116" s="283">
        <v>30</v>
      </c>
      <c r="I116" s="54"/>
      <c r="J116" s="58"/>
      <c r="K116" s="58"/>
      <c r="L116" s="40"/>
      <c r="M116" s="58"/>
    </row>
    <row r="117" spans="2:13" ht="23.25" customHeight="1" x14ac:dyDescent="0.25">
      <c r="B117" s="272" t="s">
        <v>122</v>
      </c>
      <c r="C117" s="14">
        <v>34</v>
      </c>
      <c r="D117" s="14">
        <v>23</v>
      </c>
      <c r="E117" s="281">
        <v>46</v>
      </c>
      <c r="F117" s="14">
        <v>38</v>
      </c>
      <c r="G117" s="14">
        <v>61</v>
      </c>
      <c r="H117" s="216">
        <v>40</v>
      </c>
      <c r="I117" s="54"/>
      <c r="J117" s="58"/>
      <c r="K117" s="58"/>
      <c r="L117" s="40"/>
      <c r="M117" s="58"/>
    </row>
    <row r="118" spans="2:13" ht="23.25" customHeight="1" x14ac:dyDescent="0.25">
      <c r="B118" s="272" t="s">
        <v>387</v>
      </c>
      <c r="C118" s="14">
        <v>35</v>
      </c>
      <c r="D118" s="14">
        <v>44</v>
      </c>
      <c r="E118" s="281">
        <v>56</v>
      </c>
      <c r="F118" s="14">
        <v>82</v>
      </c>
      <c r="G118" s="14">
        <v>89</v>
      </c>
      <c r="H118" s="216">
        <v>59</v>
      </c>
      <c r="I118" s="54"/>
      <c r="J118" s="58"/>
      <c r="K118" s="58"/>
      <c r="L118" s="40"/>
      <c r="M118" s="58"/>
    </row>
    <row r="119" spans="2:13" ht="23.25" customHeight="1" x14ac:dyDescent="0.25">
      <c r="B119" s="272" t="s">
        <v>381</v>
      </c>
      <c r="C119" s="14">
        <v>10</v>
      </c>
      <c r="D119" s="14">
        <v>5</v>
      </c>
      <c r="E119" s="281">
        <v>20</v>
      </c>
      <c r="F119" s="14">
        <v>19</v>
      </c>
      <c r="G119" s="14">
        <v>19</v>
      </c>
      <c r="H119" s="216">
        <v>10</v>
      </c>
      <c r="I119" s="54"/>
      <c r="J119" s="58"/>
      <c r="K119" s="58"/>
      <c r="L119" s="40"/>
      <c r="M119" s="58"/>
    </row>
    <row r="120" spans="2:13" ht="23.25" customHeight="1" x14ac:dyDescent="0.25">
      <c r="B120" s="272" t="s">
        <v>123</v>
      </c>
      <c r="C120" s="14">
        <v>133</v>
      </c>
      <c r="D120" s="14">
        <v>142</v>
      </c>
      <c r="E120" s="281">
        <v>195</v>
      </c>
      <c r="F120" s="14">
        <v>214</v>
      </c>
      <c r="G120" s="14">
        <v>226</v>
      </c>
      <c r="H120" s="216">
        <v>160</v>
      </c>
      <c r="I120" s="54"/>
      <c r="J120" s="58"/>
      <c r="K120" s="58"/>
      <c r="L120" s="40"/>
      <c r="M120" s="58"/>
    </row>
    <row r="121" spans="2:13" ht="23.25" customHeight="1" x14ac:dyDescent="0.25">
      <c r="B121" s="272" t="s">
        <v>124</v>
      </c>
      <c r="C121" s="14">
        <v>31</v>
      </c>
      <c r="D121" s="14">
        <v>45</v>
      </c>
      <c r="E121" s="281">
        <v>55</v>
      </c>
      <c r="F121" s="14">
        <v>75</v>
      </c>
      <c r="G121" s="14">
        <v>74</v>
      </c>
      <c r="H121" s="216">
        <v>53</v>
      </c>
      <c r="I121" s="54"/>
      <c r="J121" s="58"/>
      <c r="K121" s="58"/>
      <c r="L121" s="40"/>
      <c r="M121" s="58"/>
    </row>
    <row r="122" spans="2:13" ht="23.25" customHeight="1" x14ac:dyDescent="0.25">
      <c r="B122" s="272" t="s">
        <v>125</v>
      </c>
      <c r="C122" s="14">
        <v>46</v>
      </c>
      <c r="D122" s="14">
        <v>52</v>
      </c>
      <c r="E122" s="281">
        <v>80</v>
      </c>
      <c r="F122" s="14">
        <v>90</v>
      </c>
      <c r="G122" s="14">
        <v>91</v>
      </c>
      <c r="H122" s="216">
        <v>74</v>
      </c>
      <c r="I122" s="54"/>
      <c r="J122" s="58"/>
      <c r="K122" s="58"/>
      <c r="L122" s="40"/>
      <c r="M122" s="58"/>
    </row>
    <row r="123" spans="2:13" ht="23.25" customHeight="1" x14ac:dyDescent="0.25">
      <c r="B123" s="272" t="s">
        <v>126</v>
      </c>
      <c r="C123" s="14">
        <v>27</v>
      </c>
      <c r="D123" s="14">
        <v>17</v>
      </c>
      <c r="E123" s="281">
        <v>41</v>
      </c>
      <c r="F123" s="14">
        <v>37</v>
      </c>
      <c r="G123" s="14">
        <v>27</v>
      </c>
      <c r="H123" s="216">
        <v>27</v>
      </c>
      <c r="I123" s="54"/>
      <c r="J123" s="58"/>
      <c r="K123" s="58"/>
      <c r="L123" s="40"/>
      <c r="M123" s="58"/>
    </row>
    <row r="124" spans="2:13" ht="23.25" customHeight="1" x14ac:dyDescent="0.25">
      <c r="B124" s="272" t="s">
        <v>382</v>
      </c>
      <c r="C124" s="14">
        <v>25</v>
      </c>
      <c r="D124" s="14">
        <v>15</v>
      </c>
      <c r="E124" s="281">
        <v>22</v>
      </c>
      <c r="F124" s="14">
        <v>24</v>
      </c>
      <c r="G124" s="14">
        <v>21</v>
      </c>
      <c r="H124" s="216">
        <v>12</v>
      </c>
      <c r="I124" s="54"/>
      <c r="J124" s="58"/>
      <c r="K124" s="58"/>
      <c r="L124" s="40"/>
      <c r="M124" s="58"/>
    </row>
    <row r="125" spans="2:13" ht="23.25" customHeight="1" x14ac:dyDescent="0.25">
      <c r="B125" s="272" t="s">
        <v>127</v>
      </c>
      <c r="C125" s="14">
        <v>35</v>
      </c>
      <c r="D125" s="14">
        <v>35</v>
      </c>
      <c r="E125" s="281">
        <v>29</v>
      </c>
      <c r="F125" s="14">
        <v>59</v>
      </c>
      <c r="G125" s="14">
        <v>36</v>
      </c>
      <c r="H125" s="216">
        <v>34</v>
      </c>
      <c r="I125" s="54"/>
      <c r="J125" s="58"/>
      <c r="K125" s="58"/>
      <c r="L125" s="40"/>
      <c r="M125" s="58"/>
    </row>
    <row r="126" spans="2:13" ht="23.25" customHeight="1" x14ac:dyDescent="0.25">
      <c r="B126" s="272" t="s">
        <v>386</v>
      </c>
      <c r="C126" s="14">
        <v>3</v>
      </c>
      <c r="D126" s="14">
        <v>4</v>
      </c>
      <c r="E126" s="281">
        <v>5</v>
      </c>
      <c r="F126" s="14">
        <v>4</v>
      </c>
      <c r="G126" s="14">
        <v>3</v>
      </c>
      <c r="H126" s="216">
        <v>4</v>
      </c>
      <c r="I126" s="54"/>
      <c r="J126" s="58"/>
      <c r="K126" s="58"/>
      <c r="L126" s="40"/>
      <c r="M126" s="58"/>
    </row>
    <row r="127" spans="2:13" ht="23.25" customHeight="1" x14ac:dyDescent="0.25">
      <c r="B127" s="272" t="s">
        <v>383</v>
      </c>
      <c r="C127" s="284" t="s">
        <v>20</v>
      </c>
      <c r="D127" s="284" t="s">
        <v>20</v>
      </c>
      <c r="E127" s="281">
        <v>29</v>
      </c>
      <c r="F127" s="14">
        <v>38</v>
      </c>
      <c r="G127" s="14">
        <v>31</v>
      </c>
      <c r="H127" s="216">
        <v>24</v>
      </c>
      <c r="I127" s="54"/>
      <c r="J127" s="58"/>
      <c r="K127" s="58"/>
      <c r="L127" s="40"/>
      <c r="M127" s="58"/>
    </row>
    <row r="128" spans="2:13" ht="23.25" customHeight="1" x14ac:dyDescent="0.25">
      <c r="B128" s="272" t="s">
        <v>384</v>
      </c>
      <c r="C128" s="14">
        <v>37</v>
      </c>
      <c r="D128" s="14">
        <v>38</v>
      </c>
      <c r="E128" s="281">
        <v>56</v>
      </c>
      <c r="F128" s="14">
        <v>65</v>
      </c>
      <c r="G128" s="14">
        <v>56</v>
      </c>
      <c r="H128" s="216">
        <v>44</v>
      </c>
      <c r="I128" s="54"/>
      <c r="J128" s="58"/>
      <c r="K128" s="58"/>
      <c r="L128" s="40"/>
      <c r="M128" s="58"/>
    </row>
    <row r="129" spans="2:13" ht="23.25" customHeight="1" x14ac:dyDescent="0.25">
      <c r="B129" s="272" t="s">
        <v>128</v>
      </c>
      <c r="C129" s="14">
        <v>46</v>
      </c>
      <c r="D129" s="14">
        <v>46</v>
      </c>
      <c r="E129" s="281">
        <v>66</v>
      </c>
      <c r="F129" s="14">
        <v>72</v>
      </c>
      <c r="G129" s="14">
        <v>65</v>
      </c>
      <c r="H129" s="216">
        <v>63</v>
      </c>
      <c r="I129" s="54"/>
      <c r="J129" s="58"/>
      <c r="K129" s="58"/>
      <c r="L129" s="40"/>
      <c r="M129" s="58"/>
    </row>
    <row r="130" spans="2:13" ht="23.25" customHeight="1" x14ac:dyDescent="0.25">
      <c r="B130" s="272" t="s">
        <v>385</v>
      </c>
      <c r="C130" s="14">
        <v>62</v>
      </c>
      <c r="D130" s="14">
        <v>67</v>
      </c>
      <c r="E130" s="281">
        <v>89</v>
      </c>
      <c r="F130" s="14">
        <v>97</v>
      </c>
      <c r="G130" s="14">
        <v>91</v>
      </c>
      <c r="H130" s="216">
        <v>66</v>
      </c>
      <c r="I130" s="54"/>
      <c r="J130" s="58"/>
      <c r="K130" s="58"/>
      <c r="L130" s="40"/>
      <c r="M130" s="58"/>
    </row>
    <row r="131" spans="2:13" ht="23.25" customHeight="1" x14ac:dyDescent="0.25">
      <c r="B131" s="272" t="s">
        <v>129</v>
      </c>
      <c r="C131" s="14">
        <v>47</v>
      </c>
      <c r="D131" s="14">
        <v>56</v>
      </c>
      <c r="E131" s="281">
        <v>77</v>
      </c>
      <c r="F131" s="14">
        <v>73</v>
      </c>
      <c r="G131" s="14">
        <v>81</v>
      </c>
      <c r="H131" s="216">
        <v>43</v>
      </c>
      <c r="I131" s="54"/>
      <c r="J131" s="58"/>
      <c r="K131" s="58"/>
      <c r="L131" s="40"/>
      <c r="M131" s="58"/>
    </row>
    <row r="132" spans="2:13" ht="23.25" customHeight="1" x14ac:dyDescent="0.25">
      <c r="B132" s="272" t="s">
        <v>130</v>
      </c>
      <c r="C132" s="16" t="s">
        <v>20</v>
      </c>
      <c r="D132" s="16" t="s">
        <v>20</v>
      </c>
      <c r="E132" s="282" t="s">
        <v>20</v>
      </c>
      <c r="F132" s="14">
        <v>3</v>
      </c>
      <c r="G132" s="14">
        <v>6</v>
      </c>
      <c r="H132" s="216">
        <v>5</v>
      </c>
      <c r="I132" s="54"/>
      <c r="J132" s="58"/>
      <c r="K132" s="58"/>
      <c r="L132" s="40"/>
      <c r="M132" s="58"/>
    </row>
    <row r="133" spans="2:13" ht="23.25" customHeight="1" x14ac:dyDescent="0.25">
      <c r="B133" s="272" t="s">
        <v>131</v>
      </c>
      <c r="C133" s="14">
        <v>13</v>
      </c>
      <c r="D133" s="14">
        <v>23</v>
      </c>
      <c r="E133" s="281">
        <v>24</v>
      </c>
      <c r="F133" s="14">
        <v>23</v>
      </c>
      <c r="G133" s="14">
        <v>27</v>
      </c>
      <c r="H133" s="216">
        <v>17</v>
      </c>
      <c r="I133" s="54"/>
      <c r="J133" s="58"/>
      <c r="K133" s="58"/>
      <c r="L133" s="40"/>
      <c r="M133" s="58"/>
    </row>
    <row r="134" spans="2:13" ht="23.25" customHeight="1" x14ac:dyDescent="0.25">
      <c r="B134" s="272" t="s">
        <v>132</v>
      </c>
      <c r="C134" s="14">
        <v>32</v>
      </c>
      <c r="D134" s="14">
        <v>42</v>
      </c>
      <c r="E134" s="281">
        <v>62</v>
      </c>
      <c r="F134" s="14">
        <v>65</v>
      </c>
      <c r="G134" s="14">
        <v>47</v>
      </c>
      <c r="H134" s="216">
        <v>42</v>
      </c>
      <c r="I134" s="54"/>
      <c r="J134" s="58"/>
      <c r="K134" s="58"/>
      <c r="L134" s="40"/>
      <c r="M134" s="58"/>
    </row>
    <row r="135" spans="2:13" ht="23.25" customHeight="1" x14ac:dyDescent="0.25">
      <c r="B135" s="272" t="s">
        <v>133</v>
      </c>
      <c r="C135" s="14">
        <v>13</v>
      </c>
      <c r="D135" s="14">
        <v>24</v>
      </c>
      <c r="E135" s="281">
        <v>38</v>
      </c>
      <c r="F135" s="14">
        <v>36</v>
      </c>
      <c r="G135" s="14">
        <v>30</v>
      </c>
      <c r="H135" s="216">
        <v>18</v>
      </c>
      <c r="I135" s="54"/>
      <c r="J135" s="58"/>
      <c r="K135" s="58"/>
      <c r="L135" s="40"/>
      <c r="M135" s="58"/>
    </row>
    <row r="136" spans="2:13" ht="23.25" customHeight="1" x14ac:dyDescent="0.25">
      <c r="B136" s="272" t="s">
        <v>134</v>
      </c>
      <c r="C136" s="14">
        <v>4</v>
      </c>
      <c r="D136" s="14">
        <v>2</v>
      </c>
      <c r="E136" s="281">
        <v>3</v>
      </c>
      <c r="F136" s="14">
        <v>1</v>
      </c>
      <c r="G136" s="14">
        <v>4</v>
      </c>
      <c r="H136" s="216">
        <v>2</v>
      </c>
      <c r="I136" s="40"/>
      <c r="J136" s="40"/>
      <c r="K136" s="40"/>
      <c r="L136" s="40"/>
      <c r="M136" s="40"/>
    </row>
    <row r="137" spans="2:13" ht="23.25" customHeight="1" x14ac:dyDescent="0.25">
      <c r="B137" s="272" t="s">
        <v>135</v>
      </c>
      <c r="C137" s="14">
        <v>18</v>
      </c>
      <c r="D137" s="14">
        <v>13</v>
      </c>
      <c r="E137" s="281">
        <v>13</v>
      </c>
      <c r="F137" s="14">
        <v>21</v>
      </c>
      <c r="G137" s="14">
        <v>28</v>
      </c>
      <c r="H137" s="216">
        <v>12</v>
      </c>
      <c r="I137" s="40"/>
      <c r="J137" s="40"/>
      <c r="K137" s="40"/>
      <c r="L137" s="40"/>
      <c r="M137" s="40"/>
    </row>
    <row r="138" spans="2:13" ht="23.25" customHeight="1" x14ac:dyDescent="0.25">
      <c r="B138" s="272" t="s">
        <v>136</v>
      </c>
      <c r="C138" s="14">
        <v>125</v>
      </c>
      <c r="D138" s="14">
        <v>135</v>
      </c>
      <c r="E138" s="281">
        <v>163</v>
      </c>
      <c r="F138" s="14">
        <v>184</v>
      </c>
      <c r="G138" s="14">
        <v>176</v>
      </c>
      <c r="H138" s="216">
        <v>129</v>
      </c>
    </row>
    <row r="139" spans="2:13" ht="23.25" customHeight="1" thickBot="1" x14ac:dyDescent="0.3">
      <c r="B139" s="501" t="s">
        <v>137</v>
      </c>
      <c r="C139" s="285">
        <v>10</v>
      </c>
      <c r="D139" s="285">
        <v>20</v>
      </c>
      <c r="E139" s="286">
        <v>17</v>
      </c>
      <c r="F139" s="285">
        <v>16</v>
      </c>
      <c r="G139" s="285">
        <v>25</v>
      </c>
      <c r="H139" s="285">
        <v>29</v>
      </c>
    </row>
    <row r="140" spans="2:13" ht="27.75" customHeight="1" thickTop="1" x14ac:dyDescent="0.25">
      <c r="B140" s="262" t="s">
        <v>153</v>
      </c>
      <c r="C140" s="287">
        <v>138</v>
      </c>
      <c r="D140" s="287">
        <v>146</v>
      </c>
      <c r="E140" s="287">
        <v>208</v>
      </c>
      <c r="F140" s="287">
        <v>220</v>
      </c>
      <c r="G140" s="288">
        <v>240</v>
      </c>
      <c r="H140" s="288">
        <v>169</v>
      </c>
    </row>
    <row r="141" spans="2:13" x14ac:dyDescent="0.25">
      <c r="B141" s="52" t="s">
        <v>14</v>
      </c>
      <c r="C141" s="51"/>
      <c r="D141" s="51"/>
      <c r="E141" s="51"/>
      <c r="F141" s="51"/>
      <c r="G141" s="51"/>
      <c r="I141" t="s">
        <v>15</v>
      </c>
    </row>
    <row r="142" spans="2:13" ht="15.75" x14ac:dyDescent="0.25">
      <c r="B142" s="23" t="s">
        <v>154</v>
      </c>
      <c r="C142" s="51"/>
      <c r="D142" s="51"/>
      <c r="E142" s="51"/>
      <c r="F142" s="51"/>
      <c r="G142" s="51"/>
    </row>
  </sheetData>
  <mergeCells count="6">
    <mergeCell ref="B2:H2"/>
    <mergeCell ref="B78:H78"/>
    <mergeCell ref="B4:H4"/>
    <mergeCell ref="B3:H3"/>
    <mergeCell ref="B7:H7"/>
    <mergeCell ref="B40:H40"/>
  </mergeCells>
  <pageMargins left="0.7" right="0.7" top="0.75" bottom="0.75" header="0.3" footer="0.3"/>
  <pageSetup paperSize="9"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zoomScaleNormal="100" workbookViewId="0">
      <selection activeCell="K4" sqref="K4"/>
    </sheetView>
  </sheetViews>
  <sheetFormatPr defaultRowHeight="15" x14ac:dyDescent="0.25"/>
  <cols>
    <col min="1" max="1" width="10.85546875" customWidth="1"/>
    <col min="2" max="2" width="31.42578125" customWidth="1"/>
  </cols>
  <sheetData>
    <row r="1" spans="1:10" x14ac:dyDescent="0.25">
      <c r="G1" t="s">
        <v>15</v>
      </c>
    </row>
    <row r="2" spans="1:10" x14ac:dyDescent="0.25">
      <c r="A2" s="40"/>
      <c r="B2" s="818" t="s">
        <v>564</v>
      </c>
      <c r="C2" s="818"/>
      <c r="D2" s="818"/>
      <c r="E2" s="818"/>
      <c r="F2" s="818"/>
      <c r="G2" s="818"/>
      <c r="H2" s="818"/>
    </row>
    <row r="3" spans="1:10" ht="24.75" customHeight="1" x14ac:dyDescent="0.25">
      <c r="A3" s="40"/>
      <c r="B3" s="818" t="s">
        <v>628</v>
      </c>
      <c r="C3" s="818"/>
      <c r="D3" s="818"/>
      <c r="E3" s="818"/>
      <c r="F3" s="818"/>
      <c r="G3" s="818"/>
      <c r="H3" s="818"/>
    </row>
    <row r="4" spans="1:10" ht="39" customHeight="1" x14ac:dyDescent="0.25">
      <c r="B4" s="762" t="s">
        <v>590</v>
      </c>
      <c r="C4" s="762"/>
      <c r="D4" s="762"/>
      <c r="E4" s="762"/>
      <c r="F4" s="762"/>
      <c r="G4" s="762"/>
      <c r="H4" s="762"/>
    </row>
    <row r="5" spans="1:10" ht="10.5" customHeight="1" x14ac:dyDescent="0.3">
      <c r="B5" s="407"/>
      <c r="C5" s="407"/>
      <c r="D5" s="407"/>
      <c r="E5" s="407"/>
      <c r="F5" s="407"/>
      <c r="G5" s="407"/>
      <c r="H5" s="407"/>
    </row>
    <row r="6" spans="1:10" ht="30" customHeight="1" x14ac:dyDescent="0.25">
      <c r="B6" s="815" t="s">
        <v>242</v>
      </c>
      <c r="C6" s="816"/>
      <c r="D6" s="816"/>
      <c r="E6" s="816"/>
      <c r="F6" s="816"/>
      <c r="G6" s="816"/>
      <c r="H6" s="817"/>
    </row>
    <row r="7" spans="1:10" ht="30" customHeight="1" thickBot="1" x14ac:dyDescent="0.3">
      <c r="B7" s="314" t="s">
        <v>36</v>
      </c>
      <c r="C7" s="315">
        <v>2015</v>
      </c>
      <c r="D7" s="316">
        <v>2016</v>
      </c>
      <c r="E7" s="316">
        <v>2017</v>
      </c>
      <c r="F7" s="317">
        <v>2018</v>
      </c>
      <c r="G7" s="318">
        <v>2019</v>
      </c>
      <c r="H7" s="318">
        <v>2020</v>
      </c>
    </row>
    <row r="8" spans="1:10" ht="30" customHeight="1" x14ac:dyDescent="0.25">
      <c r="B8" s="296" t="s">
        <v>0</v>
      </c>
      <c r="C8" s="311" t="s">
        <v>20</v>
      </c>
      <c r="D8" s="319" t="s">
        <v>20</v>
      </c>
      <c r="E8" s="319">
        <v>0</v>
      </c>
      <c r="F8" s="311">
        <v>2</v>
      </c>
      <c r="G8" s="311">
        <v>1</v>
      </c>
      <c r="H8" s="311">
        <v>1</v>
      </c>
    </row>
    <row r="9" spans="1:10" ht="30" customHeight="1" x14ac:dyDescent="0.25">
      <c r="B9" s="297" t="s">
        <v>52</v>
      </c>
      <c r="C9" s="253" t="s">
        <v>20</v>
      </c>
      <c r="D9" s="305" t="s">
        <v>20</v>
      </c>
      <c r="E9" s="305">
        <v>0</v>
      </c>
      <c r="F9" s="253">
        <v>0</v>
      </c>
      <c r="G9" s="253">
        <v>0</v>
      </c>
      <c r="H9" s="253">
        <v>0</v>
      </c>
    </row>
    <row r="10" spans="1:10" ht="30" customHeight="1" thickBot="1" x14ac:dyDescent="0.3">
      <c r="B10" s="320" t="s">
        <v>53</v>
      </c>
      <c r="C10" s="321" t="s">
        <v>20</v>
      </c>
      <c r="D10" s="445" t="s">
        <v>20</v>
      </c>
      <c r="E10" s="445">
        <v>4</v>
      </c>
      <c r="F10" s="321">
        <v>1</v>
      </c>
      <c r="G10" s="321">
        <v>1</v>
      </c>
      <c r="H10" s="321">
        <v>0</v>
      </c>
    </row>
    <row r="11" spans="1:10" ht="30" customHeight="1" thickBot="1" x14ac:dyDescent="0.3">
      <c r="B11" s="447" t="s">
        <v>1</v>
      </c>
      <c r="C11" s="448" t="s">
        <v>20</v>
      </c>
      <c r="D11" s="448" t="s">
        <v>20</v>
      </c>
      <c r="E11" s="448">
        <f t="shared" ref="E11" si="0">SUM(E8:E10)</f>
        <v>4</v>
      </c>
      <c r="F11" s="448">
        <f>SUM(F8:F10)</f>
        <v>3</v>
      </c>
      <c r="G11" s="448">
        <f>SUM(G8:G10)</f>
        <v>2</v>
      </c>
      <c r="H11" s="448">
        <f>SUM(H8:H10)</f>
        <v>1</v>
      </c>
      <c r="J11" t="s">
        <v>15</v>
      </c>
    </row>
    <row r="12" spans="1:10" ht="30" customHeight="1" thickTop="1" x14ac:dyDescent="0.25">
      <c r="B12" s="311" t="s">
        <v>350</v>
      </c>
      <c r="C12" s="322">
        <v>138</v>
      </c>
      <c r="D12" s="323">
        <v>146</v>
      </c>
      <c r="E12" s="323">
        <v>208</v>
      </c>
      <c r="F12" s="324" t="s">
        <v>41</v>
      </c>
      <c r="G12" s="325">
        <v>240</v>
      </c>
      <c r="H12" s="325">
        <v>169</v>
      </c>
    </row>
    <row r="13" spans="1:10" ht="30" customHeight="1" x14ac:dyDescent="0.25">
      <c r="B13" s="18" t="s">
        <v>18</v>
      </c>
      <c r="C13" s="149" t="s">
        <v>20</v>
      </c>
      <c r="D13" s="149" t="s">
        <v>20</v>
      </c>
      <c r="E13" s="149">
        <f t="shared" ref="E13:G13" si="1">E11/E12</f>
        <v>1.9230769230769232E-2</v>
      </c>
      <c r="F13" s="149">
        <f t="shared" si="1"/>
        <v>1.3636363636363636E-2</v>
      </c>
      <c r="G13" s="19">
        <f t="shared" si="1"/>
        <v>8.3333333333333332E-3</v>
      </c>
      <c r="H13" s="19">
        <f t="shared" ref="H13" si="2">H11/H12</f>
        <v>5.9171597633136093E-3</v>
      </c>
    </row>
    <row r="14" spans="1:10" x14ac:dyDescent="0.25">
      <c r="B14" s="131" t="s">
        <v>51</v>
      </c>
    </row>
    <row r="15" spans="1:10" ht="15.75" x14ac:dyDescent="0.25">
      <c r="B15" s="1" t="s">
        <v>366</v>
      </c>
    </row>
  </sheetData>
  <mergeCells count="4">
    <mergeCell ref="B6:H6"/>
    <mergeCell ref="B4:H4"/>
    <mergeCell ref="B2:H2"/>
    <mergeCell ref="B3:H3"/>
  </mergeCells>
  <pageMargins left="0.7" right="0.7" top="0.75" bottom="0.75" header="0.3" footer="0.3"/>
  <pageSetup paperSize="9" orientation="portrait" horizontalDpi="300" verticalDpi="300" r:id="rId1"/>
  <ignoredErrors>
    <ignoredError sqref="E11:H11" formulaRange="1"/>
    <ignoredError sqref="F12" numberStoredAsText="1"/>
  </ignoredErrors>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zoomScaleNormal="100" workbookViewId="0">
      <selection activeCell="M8" sqref="M8"/>
    </sheetView>
  </sheetViews>
  <sheetFormatPr defaultRowHeight="15" x14ac:dyDescent="0.25"/>
  <cols>
    <col min="1" max="2" width="11" customWidth="1"/>
    <col min="3" max="3" width="15.5703125" customWidth="1"/>
    <col min="4" max="4" width="15" customWidth="1"/>
    <col min="5" max="5" width="15.140625" customWidth="1"/>
    <col min="6" max="6" width="13.140625" customWidth="1"/>
  </cols>
  <sheetData>
    <row r="1" spans="1:8" x14ac:dyDescent="0.25">
      <c r="A1" s="116"/>
      <c r="B1" s="3"/>
      <c r="C1" s="3"/>
      <c r="D1" s="3"/>
      <c r="E1" s="3"/>
      <c r="F1" s="3"/>
    </row>
    <row r="2" spans="1:8" x14ac:dyDescent="0.25">
      <c r="A2" s="200"/>
      <c r="B2" s="818" t="s">
        <v>564</v>
      </c>
      <c r="C2" s="818"/>
      <c r="D2" s="818"/>
      <c r="E2" s="818"/>
      <c r="F2" s="818"/>
    </row>
    <row r="3" spans="1:8" ht="29.25" customHeight="1" x14ac:dyDescent="0.25">
      <c r="A3" s="200"/>
      <c r="B3" s="818" t="s">
        <v>628</v>
      </c>
      <c r="C3" s="818"/>
      <c r="D3" s="818"/>
      <c r="E3" s="818"/>
      <c r="F3" s="818"/>
    </row>
    <row r="4" spans="1:8" ht="43.5" customHeight="1" x14ac:dyDescent="0.25">
      <c r="A4" s="116"/>
      <c r="B4" s="822" t="s">
        <v>591</v>
      </c>
      <c r="C4" s="822"/>
      <c r="D4" s="822"/>
      <c r="E4" s="822"/>
      <c r="F4" s="822"/>
    </row>
    <row r="5" spans="1:8" ht="9.75" customHeight="1" x14ac:dyDescent="0.3">
      <c r="A5" s="116"/>
      <c r="B5" s="462"/>
      <c r="C5" s="462"/>
      <c r="D5" s="462"/>
      <c r="E5" s="462"/>
      <c r="F5" s="462"/>
    </row>
    <row r="6" spans="1:8" ht="30" customHeight="1" x14ac:dyDescent="0.25">
      <c r="A6" s="116"/>
      <c r="B6" s="706" t="s">
        <v>242</v>
      </c>
      <c r="C6" s="707"/>
      <c r="D6" s="707"/>
      <c r="E6" s="707"/>
      <c r="F6" s="708"/>
      <c r="H6" t="s">
        <v>15</v>
      </c>
    </row>
    <row r="7" spans="1:8" ht="30" customHeight="1" x14ac:dyDescent="0.25">
      <c r="A7" s="116"/>
      <c r="B7" s="800" t="s">
        <v>7</v>
      </c>
      <c r="C7" s="820" t="s">
        <v>225</v>
      </c>
      <c r="D7" s="733"/>
      <c r="E7" s="821"/>
      <c r="F7" s="805" t="s">
        <v>66</v>
      </c>
      <c r="H7" t="s">
        <v>15</v>
      </c>
    </row>
    <row r="8" spans="1:8" ht="33.75" customHeight="1" thickBot="1" x14ac:dyDescent="0.3">
      <c r="A8" s="116" t="s">
        <v>15</v>
      </c>
      <c r="B8" s="801"/>
      <c r="C8" s="213" t="s">
        <v>223</v>
      </c>
      <c r="D8" s="214" t="s">
        <v>59</v>
      </c>
      <c r="E8" s="215" t="s">
        <v>224</v>
      </c>
      <c r="F8" s="720"/>
      <c r="H8" t="s">
        <v>15</v>
      </c>
    </row>
    <row r="9" spans="1:8" ht="30" customHeight="1" thickTop="1" x14ac:dyDescent="0.25">
      <c r="A9" s="116"/>
      <c r="B9" s="216">
        <v>2015</v>
      </c>
      <c r="C9" s="224" t="s">
        <v>20</v>
      </c>
      <c r="D9" s="216" t="s">
        <v>20</v>
      </c>
      <c r="E9" s="225" t="s">
        <v>20</v>
      </c>
      <c r="F9" s="217" t="s">
        <v>194</v>
      </c>
      <c r="H9" t="s">
        <v>15</v>
      </c>
    </row>
    <row r="10" spans="1:8" ht="30" customHeight="1" x14ac:dyDescent="0.25">
      <c r="A10" s="116"/>
      <c r="B10" s="14">
        <v>2016</v>
      </c>
      <c r="C10" s="226" t="s">
        <v>20</v>
      </c>
      <c r="D10" s="14" t="s">
        <v>20</v>
      </c>
      <c r="E10" s="227" t="s">
        <v>20</v>
      </c>
      <c r="F10" s="218" t="s">
        <v>195</v>
      </c>
      <c r="H10" t="s">
        <v>15</v>
      </c>
    </row>
    <row r="11" spans="1:8" ht="30" customHeight="1" x14ac:dyDescent="0.25">
      <c r="A11" s="116"/>
      <c r="B11" s="14">
        <v>2017</v>
      </c>
      <c r="C11" s="204">
        <v>1</v>
      </c>
      <c r="D11" s="228">
        <v>3</v>
      </c>
      <c r="E11" s="229">
        <v>0</v>
      </c>
      <c r="F11" s="218" t="s">
        <v>285</v>
      </c>
      <c r="H11" t="s">
        <v>15</v>
      </c>
    </row>
    <row r="12" spans="1:8" ht="30" customHeight="1" x14ac:dyDescent="0.25">
      <c r="A12" s="116"/>
      <c r="B12" s="14">
        <v>2018</v>
      </c>
      <c r="C12" s="226">
        <v>0</v>
      </c>
      <c r="D12" s="14">
        <v>0</v>
      </c>
      <c r="E12" s="227">
        <v>3</v>
      </c>
      <c r="F12" s="218" t="s">
        <v>286</v>
      </c>
      <c r="H12" t="s">
        <v>15</v>
      </c>
    </row>
    <row r="13" spans="1:8" ht="30" customHeight="1" x14ac:dyDescent="0.25">
      <c r="A13" s="116"/>
      <c r="B13" s="222">
        <v>2019</v>
      </c>
      <c r="C13" s="463">
        <v>1</v>
      </c>
      <c r="D13" s="14">
        <v>0</v>
      </c>
      <c r="E13" s="227">
        <v>1</v>
      </c>
      <c r="F13" s="218" t="s">
        <v>287</v>
      </c>
      <c r="H13" t="s">
        <v>15</v>
      </c>
    </row>
    <row r="14" spans="1:8" ht="30" customHeight="1" x14ac:dyDescent="0.25">
      <c r="B14" s="222">
        <v>2020</v>
      </c>
      <c r="C14" s="463">
        <v>0</v>
      </c>
      <c r="D14" s="14">
        <v>0</v>
      </c>
      <c r="E14" s="227">
        <v>1</v>
      </c>
      <c r="F14" s="218" t="s">
        <v>369</v>
      </c>
      <c r="H14" t="s">
        <v>15</v>
      </c>
    </row>
    <row r="15" spans="1:8" x14ac:dyDescent="0.25">
      <c r="A15" s="116"/>
      <c r="B15" s="131" t="s">
        <v>51</v>
      </c>
      <c r="C15" s="3"/>
      <c r="D15" s="3"/>
      <c r="E15" s="3"/>
      <c r="F15" s="3"/>
      <c r="H15" t="s">
        <v>15</v>
      </c>
    </row>
    <row r="16" spans="1:8" ht="15.75" x14ac:dyDescent="0.25">
      <c r="B16" s="1" t="s">
        <v>366</v>
      </c>
      <c r="H16" t="s">
        <v>15</v>
      </c>
    </row>
    <row r="17" ht="15" customHeight="1" x14ac:dyDescent="0.25"/>
  </sheetData>
  <mergeCells count="7">
    <mergeCell ref="B2:F2"/>
    <mergeCell ref="B4:F4"/>
    <mergeCell ref="B6:F6"/>
    <mergeCell ref="B7:B8"/>
    <mergeCell ref="C7:E7"/>
    <mergeCell ref="F7:F8"/>
    <mergeCell ref="B3:F3"/>
  </mergeCell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5"/>
  <sheetViews>
    <sheetView showGridLines="0" zoomScaleNormal="100" workbookViewId="0">
      <selection activeCell="C20" sqref="C20"/>
    </sheetView>
  </sheetViews>
  <sheetFormatPr defaultRowHeight="15" x14ac:dyDescent="0.25"/>
  <cols>
    <col min="1" max="1" width="10.28515625" customWidth="1"/>
    <col min="2" max="2" width="34" customWidth="1"/>
  </cols>
  <sheetData>
    <row r="2" spans="2:8" x14ac:dyDescent="0.25">
      <c r="B2" s="818" t="s">
        <v>564</v>
      </c>
      <c r="C2" s="818"/>
      <c r="D2" s="818"/>
      <c r="E2" s="818"/>
      <c r="F2" s="818"/>
      <c r="G2" s="818"/>
      <c r="H2" s="818"/>
    </row>
    <row r="3" spans="2:8" ht="24" customHeight="1" x14ac:dyDescent="0.25">
      <c r="B3" s="818" t="s">
        <v>629</v>
      </c>
      <c r="C3" s="818"/>
      <c r="D3" s="818"/>
      <c r="E3" s="818"/>
      <c r="F3" s="818"/>
      <c r="G3" s="818"/>
      <c r="H3" s="818"/>
    </row>
    <row r="4" spans="2:8" ht="37.5" customHeight="1" x14ac:dyDescent="0.25">
      <c r="B4" s="762" t="s">
        <v>592</v>
      </c>
      <c r="C4" s="762"/>
      <c r="D4" s="762"/>
      <c r="E4" s="762"/>
      <c r="F4" s="762"/>
      <c r="G4" s="762"/>
      <c r="H4" s="762"/>
    </row>
    <row r="5" spans="2:8" ht="10.5" customHeight="1" x14ac:dyDescent="0.25">
      <c r="B5" s="402"/>
      <c r="C5" s="402"/>
      <c r="D5" s="402"/>
      <c r="E5" s="402"/>
      <c r="F5" s="402"/>
      <c r="G5" s="402"/>
      <c r="H5" s="402"/>
    </row>
    <row r="6" spans="2:8" ht="30" customHeight="1" x14ac:dyDescent="0.25">
      <c r="B6" s="706" t="s">
        <v>243</v>
      </c>
      <c r="C6" s="707"/>
      <c r="D6" s="707"/>
      <c r="E6" s="707"/>
      <c r="F6" s="707"/>
      <c r="G6" s="707"/>
      <c r="H6" s="708"/>
    </row>
    <row r="7" spans="2:8" ht="30" customHeight="1" thickBot="1" x14ac:dyDescent="0.3">
      <c r="B7" s="314" t="s">
        <v>37</v>
      </c>
      <c r="C7" s="315">
        <v>2015</v>
      </c>
      <c r="D7" s="316">
        <v>2016</v>
      </c>
      <c r="E7" s="316">
        <v>2017</v>
      </c>
      <c r="F7" s="317">
        <v>2018</v>
      </c>
      <c r="G7" s="318">
        <v>2019</v>
      </c>
      <c r="H7" s="318">
        <v>2020</v>
      </c>
    </row>
    <row r="8" spans="2:8" ht="30" customHeight="1" x14ac:dyDescent="0.25">
      <c r="B8" s="296" t="s">
        <v>5</v>
      </c>
      <c r="C8" s="311" t="s">
        <v>20</v>
      </c>
      <c r="D8" s="311" t="s">
        <v>20</v>
      </c>
      <c r="E8" s="319">
        <v>2</v>
      </c>
      <c r="F8" s="311">
        <v>7</v>
      </c>
      <c r="G8" s="311">
        <v>2</v>
      </c>
      <c r="H8" s="311">
        <v>0</v>
      </c>
    </row>
    <row r="9" spans="2:8" ht="30" customHeight="1" x14ac:dyDescent="0.25">
      <c r="B9" s="297" t="s">
        <v>2</v>
      </c>
      <c r="C9" s="253" t="s">
        <v>20</v>
      </c>
      <c r="D9" s="253" t="s">
        <v>20</v>
      </c>
      <c r="E9" s="305">
        <v>4</v>
      </c>
      <c r="F9" s="253">
        <v>23</v>
      </c>
      <c r="G9" s="253">
        <v>23</v>
      </c>
      <c r="H9" s="253">
        <v>21</v>
      </c>
    </row>
    <row r="10" spans="2:8" ht="30" customHeight="1" thickBot="1" x14ac:dyDescent="0.3">
      <c r="B10" s="320" t="s">
        <v>3</v>
      </c>
      <c r="C10" s="321" t="s">
        <v>20</v>
      </c>
      <c r="D10" s="321" t="s">
        <v>20</v>
      </c>
      <c r="E10" s="445">
        <v>2</v>
      </c>
      <c r="F10" s="321">
        <v>14</v>
      </c>
      <c r="G10" s="321">
        <v>16</v>
      </c>
      <c r="H10" s="321">
        <v>8</v>
      </c>
    </row>
    <row r="11" spans="2:8" ht="30" customHeight="1" thickBot="1" x14ac:dyDescent="0.3">
      <c r="B11" s="447" t="s">
        <v>1</v>
      </c>
      <c r="C11" s="448" t="s">
        <v>20</v>
      </c>
      <c r="D11" s="448" t="s">
        <v>20</v>
      </c>
      <c r="E11" s="448">
        <f t="shared" ref="E11:F11" si="0">SUM(E8:E10)</f>
        <v>8</v>
      </c>
      <c r="F11" s="448">
        <f t="shared" si="0"/>
        <v>44</v>
      </c>
      <c r="G11" s="448">
        <f>SUM(G8:G10)</f>
        <v>41</v>
      </c>
      <c r="H11" s="448">
        <f>SUM(H8:H10)</f>
        <v>29</v>
      </c>
    </row>
    <row r="12" spans="2:8" ht="30" customHeight="1" thickTop="1" x14ac:dyDescent="0.25">
      <c r="B12" s="311" t="s">
        <v>350</v>
      </c>
      <c r="C12" s="322">
        <v>138</v>
      </c>
      <c r="D12" s="323">
        <v>146</v>
      </c>
      <c r="E12" s="323">
        <v>208</v>
      </c>
      <c r="F12" s="324" t="s">
        <v>41</v>
      </c>
      <c r="G12" s="325">
        <v>240</v>
      </c>
      <c r="H12" s="325">
        <v>169</v>
      </c>
    </row>
    <row r="13" spans="2:8" ht="30" customHeight="1" x14ac:dyDescent="0.25">
      <c r="B13" s="18" t="s">
        <v>18</v>
      </c>
      <c r="C13" s="149" t="s">
        <v>20</v>
      </c>
      <c r="D13" s="149" t="s">
        <v>20</v>
      </c>
      <c r="E13" s="149">
        <f t="shared" ref="E13:G13" si="1">E11/E12</f>
        <v>3.8461538461538464E-2</v>
      </c>
      <c r="F13" s="149">
        <f t="shared" si="1"/>
        <v>0.2</v>
      </c>
      <c r="G13" s="19">
        <f t="shared" si="1"/>
        <v>0.17083333333333334</v>
      </c>
      <c r="H13" s="19">
        <f t="shared" ref="H13" si="2">H11/H12</f>
        <v>0.17159763313609466</v>
      </c>
    </row>
    <row r="14" spans="2:8" x14ac:dyDescent="0.25">
      <c r="B14" s="131" t="s">
        <v>51</v>
      </c>
    </row>
    <row r="15" spans="2:8" ht="15.75" x14ac:dyDescent="0.25">
      <c r="B15" s="1" t="s">
        <v>366</v>
      </c>
    </row>
  </sheetData>
  <mergeCells count="4">
    <mergeCell ref="B6:H6"/>
    <mergeCell ref="B4:H4"/>
    <mergeCell ref="B2:H2"/>
    <mergeCell ref="B3:H3"/>
  </mergeCells>
  <pageMargins left="0.7" right="0.7" top="0.75" bottom="0.75" header="0.3" footer="0.3"/>
  <ignoredErrors>
    <ignoredError sqref="E11:H11" formulaRange="1"/>
    <ignoredError sqref="F12" numberStoredAsText="1"/>
  </ignoredErrors>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6"/>
  <sheetViews>
    <sheetView showGridLines="0" zoomScaleNormal="100" workbookViewId="0">
      <selection activeCell="K4" sqref="K4"/>
    </sheetView>
  </sheetViews>
  <sheetFormatPr defaultRowHeight="15" x14ac:dyDescent="0.25"/>
  <cols>
    <col min="1" max="1" width="10.85546875" customWidth="1"/>
    <col min="2" max="2" width="32.5703125" customWidth="1"/>
  </cols>
  <sheetData>
    <row r="2" spans="1:8" x14ac:dyDescent="0.25">
      <c r="A2" s="40"/>
      <c r="B2" s="818" t="s">
        <v>564</v>
      </c>
      <c r="C2" s="818"/>
      <c r="D2" s="818"/>
      <c r="E2" s="818"/>
      <c r="F2" s="818"/>
      <c r="G2" s="818"/>
      <c r="H2" s="818"/>
    </row>
    <row r="3" spans="1:8" ht="21.75" customHeight="1" x14ac:dyDescent="0.25">
      <c r="A3" s="40"/>
      <c r="B3" s="818" t="s">
        <v>629</v>
      </c>
      <c r="C3" s="818"/>
      <c r="D3" s="818"/>
      <c r="E3" s="818"/>
      <c r="F3" s="818"/>
      <c r="G3" s="818"/>
      <c r="H3" s="818"/>
    </row>
    <row r="4" spans="1:8" ht="39" customHeight="1" x14ac:dyDescent="0.25">
      <c r="B4" s="822" t="s">
        <v>593</v>
      </c>
      <c r="C4" s="822"/>
      <c r="D4" s="822"/>
      <c r="E4" s="822"/>
      <c r="F4" s="822"/>
      <c r="G4" s="822"/>
      <c r="H4" s="822"/>
    </row>
    <row r="5" spans="1:8" ht="10.5" customHeight="1" x14ac:dyDescent="0.25">
      <c r="B5" s="464"/>
      <c r="C5" s="464"/>
      <c r="D5" s="464"/>
      <c r="E5" s="464"/>
      <c r="F5" s="464"/>
      <c r="G5" s="464"/>
      <c r="H5" s="464"/>
    </row>
    <row r="6" spans="1:8" ht="30" customHeight="1" x14ac:dyDescent="0.25">
      <c r="B6" s="815" t="s">
        <v>243</v>
      </c>
      <c r="C6" s="816"/>
      <c r="D6" s="816"/>
      <c r="E6" s="816"/>
      <c r="F6" s="816"/>
      <c r="G6" s="816"/>
      <c r="H6" s="817"/>
    </row>
    <row r="7" spans="1:8" ht="30" customHeight="1" thickBot="1" x14ac:dyDescent="0.3">
      <c r="B7" s="314" t="s">
        <v>36</v>
      </c>
      <c r="C7" s="315">
        <v>2015</v>
      </c>
      <c r="D7" s="316">
        <v>2016</v>
      </c>
      <c r="E7" s="316">
        <v>2017</v>
      </c>
      <c r="F7" s="317">
        <v>2018</v>
      </c>
      <c r="G7" s="318">
        <v>2019</v>
      </c>
      <c r="H7" s="318">
        <v>2020</v>
      </c>
    </row>
    <row r="8" spans="1:8" ht="30" customHeight="1" x14ac:dyDescent="0.25">
      <c r="B8" s="296" t="s">
        <v>0</v>
      </c>
      <c r="C8" s="311" t="s">
        <v>20</v>
      </c>
      <c r="D8" s="311" t="s">
        <v>20</v>
      </c>
      <c r="E8" s="319">
        <v>6</v>
      </c>
      <c r="F8" s="311">
        <v>16</v>
      </c>
      <c r="G8" s="311">
        <v>22</v>
      </c>
      <c r="H8" s="311">
        <v>6</v>
      </c>
    </row>
    <row r="9" spans="1:8" ht="30" customHeight="1" x14ac:dyDescent="0.25">
      <c r="B9" s="297" t="s">
        <v>52</v>
      </c>
      <c r="C9" s="253" t="s">
        <v>20</v>
      </c>
      <c r="D9" s="253" t="s">
        <v>20</v>
      </c>
      <c r="E9" s="305">
        <v>2</v>
      </c>
      <c r="F9" s="253">
        <v>3</v>
      </c>
      <c r="G9" s="253">
        <v>4</v>
      </c>
      <c r="H9" s="253">
        <v>3</v>
      </c>
    </row>
    <row r="10" spans="1:8" ht="30" customHeight="1" thickBot="1" x14ac:dyDescent="0.3">
      <c r="B10" s="320" t="s">
        <v>53</v>
      </c>
      <c r="C10" s="321" t="s">
        <v>20</v>
      </c>
      <c r="D10" s="321" t="s">
        <v>20</v>
      </c>
      <c r="E10" s="445">
        <v>0</v>
      </c>
      <c r="F10" s="321">
        <v>25</v>
      </c>
      <c r="G10" s="321">
        <v>15</v>
      </c>
      <c r="H10" s="321">
        <v>20</v>
      </c>
    </row>
    <row r="11" spans="1:8" ht="30" customHeight="1" thickBot="1" x14ac:dyDescent="0.3">
      <c r="B11" s="447" t="s">
        <v>1</v>
      </c>
      <c r="C11" s="448" t="s">
        <v>20</v>
      </c>
      <c r="D11" s="448" t="s">
        <v>20</v>
      </c>
      <c r="E11" s="448">
        <f t="shared" ref="E11" si="0">SUM(E8:E10)</f>
        <v>8</v>
      </c>
      <c r="F11" s="448">
        <f>SUM(F8:F10)</f>
        <v>44</v>
      </c>
      <c r="G11" s="448">
        <f>SUM(G8:G10)</f>
        <v>41</v>
      </c>
      <c r="H11" s="448">
        <f>SUM(H8:H10)</f>
        <v>29</v>
      </c>
    </row>
    <row r="12" spans="1:8" ht="30" customHeight="1" thickTop="1" x14ac:dyDescent="0.25">
      <c r="B12" s="311" t="s">
        <v>350</v>
      </c>
      <c r="C12" s="322">
        <v>138</v>
      </c>
      <c r="D12" s="323">
        <v>146</v>
      </c>
      <c r="E12" s="323">
        <v>208</v>
      </c>
      <c r="F12" s="324" t="s">
        <v>41</v>
      </c>
      <c r="G12" s="325">
        <v>240</v>
      </c>
      <c r="H12" s="325">
        <v>169</v>
      </c>
    </row>
    <row r="13" spans="1:8" ht="30" customHeight="1" x14ac:dyDescent="0.25">
      <c r="B13" s="18" t="s">
        <v>18</v>
      </c>
      <c r="C13" s="149" t="s">
        <v>20</v>
      </c>
      <c r="D13" s="149" t="s">
        <v>20</v>
      </c>
      <c r="E13" s="149">
        <f t="shared" ref="E13:G13" si="1">E11/E12</f>
        <v>3.8461538461538464E-2</v>
      </c>
      <c r="F13" s="149">
        <f t="shared" si="1"/>
        <v>0.2</v>
      </c>
      <c r="G13" s="19">
        <f t="shared" si="1"/>
        <v>0.17083333333333334</v>
      </c>
      <c r="H13" s="19">
        <f t="shared" ref="H13" si="2">H11/H12</f>
        <v>0.17159763313609466</v>
      </c>
    </row>
    <row r="14" spans="1:8" x14ac:dyDescent="0.25">
      <c r="B14" s="131" t="s">
        <v>51</v>
      </c>
    </row>
    <row r="15" spans="1:8" ht="15.75" x14ac:dyDescent="0.25">
      <c r="B15" s="1" t="s">
        <v>366</v>
      </c>
    </row>
    <row r="16" spans="1:8" x14ac:dyDescent="0.25">
      <c r="B16" t="s">
        <v>15</v>
      </c>
      <c r="F16" t="s">
        <v>15</v>
      </c>
    </row>
  </sheetData>
  <mergeCells count="4">
    <mergeCell ref="B6:H6"/>
    <mergeCell ref="B4:H4"/>
    <mergeCell ref="B2:H2"/>
    <mergeCell ref="B3:H3"/>
  </mergeCells>
  <pageMargins left="0.7" right="0.7" top="0.75" bottom="0.75" header="0.3" footer="0.3"/>
  <pageSetup paperSize="9" orientation="portrait" horizontalDpi="300" verticalDpi="300" r:id="rId1"/>
  <ignoredErrors>
    <ignoredError sqref="E11:H11" formulaRange="1"/>
    <ignoredError sqref="F12" numberStoredAsText="1"/>
  </ignoredErrors>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workbookViewId="0">
      <selection activeCell="J8" sqref="J8"/>
    </sheetView>
  </sheetViews>
  <sheetFormatPr defaultRowHeight="15" x14ac:dyDescent="0.25"/>
  <cols>
    <col min="1" max="1" width="11" customWidth="1"/>
    <col min="2" max="2" width="11.5703125" customWidth="1"/>
    <col min="3" max="3" width="16.42578125" customWidth="1"/>
    <col min="4" max="4" width="18.7109375" customWidth="1"/>
    <col min="5" max="5" width="15.140625" customWidth="1"/>
    <col min="6" max="6" width="15" customWidth="1"/>
  </cols>
  <sheetData>
    <row r="1" spans="1:8" x14ac:dyDescent="0.25">
      <c r="A1" s="116"/>
      <c r="B1" s="3"/>
      <c r="C1" s="3"/>
      <c r="D1" s="3"/>
      <c r="E1" s="3"/>
      <c r="F1" s="3"/>
    </row>
    <row r="2" spans="1:8" x14ac:dyDescent="0.25">
      <c r="A2" s="200"/>
      <c r="B2" s="818" t="s">
        <v>564</v>
      </c>
      <c r="C2" s="818"/>
      <c r="D2" s="818"/>
      <c r="E2" s="818"/>
      <c r="F2" s="818"/>
    </row>
    <row r="3" spans="1:8" ht="19.5" customHeight="1" x14ac:dyDescent="0.25">
      <c r="A3" s="200"/>
      <c r="B3" s="818" t="s">
        <v>629</v>
      </c>
      <c r="C3" s="818"/>
      <c r="D3" s="818"/>
      <c r="E3" s="818"/>
      <c r="F3" s="818"/>
    </row>
    <row r="4" spans="1:8" ht="52.5" customHeight="1" x14ac:dyDescent="0.25">
      <c r="A4" s="116"/>
      <c r="B4" s="822" t="s">
        <v>582</v>
      </c>
      <c r="C4" s="822"/>
      <c r="D4" s="822"/>
      <c r="E4" s="822"/>
      <c r="F4" s="822"/>
    </row>
    <row r="5" spans="1:8" ht="8.25" customHeight="1" x14ac:dyDescent="0.25">
      <c r="A5" s="116"/>
      <c r="B5" s="201"/>
      <c r="C5" s="201"/>
      <c r="D5" s="201"/>
      <c r="E5" s="201"/>
      <c r="F5" s="201"/>
    </row>
    <row r="6" spans="1:8" ht="30" customHeight="1" x14ac:dyDescent="0.25">
      <c r="A6" s="116"/>
      <c r="B6" s="706" t="s">
        <v>243</v>
      </c>
      <c r="C6" s="707"/>
      <c r="D6" s="707"/>
      <c r="E6" s="707"/>
      <c r="F6" s="708"/>
    </row>
    <row r="7" spans="1:8" ht="30" customHeight="1" x14ac:dyDescent="0.25">
      <c r="A7" s="116" t="s">
        <v>15</v>
      </c>
      <c r="B7" s="800" t="s">
        <v>7</v>
      </c>
      <c r="C7" s="820" t="s">
        <v>225</v>
      </c>
      <c r="D7" s="733"/>
      <c r="E7" s="821"/>
      <c r="F7" s="805" t="s">
        <v>66</v>
      </c>
    </row>
    <row r="8" spans="1:8" ht="30" customHeight="1" thickBot="1" x14ac:dyDescent="0.3">
      <c r="A8" s="116" t="s">
        <v>15</v>
      </c>
      <c r="B8" s="801"/>
      <c r="C8" s="213" t="s">
        <v>223</v>
      </c>
      <c r="D8" s="214" t="s">
        <v>59</v>
      </c>
      <c r="E8" s="215" t="s">
        <v>224</v>
      </c>
      <c r="F8" s="720"/>
    </row>
    <row r="9" spans="1:8" ht="30" customHeight="1" thickTop="1" x14ac:dyDescent="0.25">
      <c r="A9" s="116"/>
      <c r="B9" s="216">
        <v>2015</v>
      </c>
      <c r="C9" s="224" t="s">
        <v>20</v>
      </c>
      <c r="D9" s="216" t="s">
        <v>20</v>
      </c>
      <c r="E9" s="225" t="s">
        <v>20</v>
      </c>
      <c r="F9" s="217" t="s">
        <v>194</v>
      </c>
    </row>
    <row r="10" spans="1:8" ht="30" customHeight="1" x14ac:dyDescent="0.25">
      <c r="A10" s="116"/>
      <c r="B10" s="14">
        <v>2016</v>
      </c>
      <c r="C10" s="226" t="s">
        <v>20</v>
      </c>
      <c r="D10" s="14" t="s">
        <v>20</v>
      </c>
      <c r="E10" s="227" t="s">
        <v>20</v>
      </c>
      <c r="F10" s="218" t="s">
        <v>195</v>
      </c>
    </row>
    <row r="11" spans="1:8" ht="30" customHeight="1" x14ac:dyDescent="0.25">
      <c r="A11" s="116"/>
      <c r="B11" s="14">
        <v>2017</v>
      </c>
      <c r="C11" s="204">
        <v>1</v>
      </c>
      <c r="D11" s="228">
        <v>1</v>
      </c>
      <c r="E11" s="229">
        <v>6</v>
      </c>
      <c r="F11" s="218" t="s">
        <v>288</v>
      </c>
    </row>
    <row r="12" spans="1:8" ht="30" customHeight="1" x14ac:dyDescent="0.25">
      <c r="A12" s="116"/>
      <c r="B12" s="14">
        <v>2018</v>
      </c>
      <c r="C12" s="226">
        <v>19</v>
      </c>
      <c r="D12" s="14">
        <v>4</v>
      </c>
      <c r="E12" s="227">
        <v>21</v>
      </c>
      <c r="F12" s="218" t="s">
        <v>289</v>
      </c>
    </row>
    <row r="13" spans="1:8" ht="30" customHeight="1" x14ac:dyDescent="0.25">
      <c r="A13" s="116"/>
      <c r="B13" s="222">
        <v>2019</v>
      </c>
      <c r="C13" s="463">
        <v>13</v>
      </c>
      <c r="D13" s="228">
        <v>4</v>
      </c>
      <c r="E13" s="229">
        <v>24</v>
      </c>
      <c r="F13" s="218" t="s">
        <v>290</v>
      </c>
    </row>
    <row r="14" spans="1:8" ht="30" customHeight="1" x14ac:dyDescent="0.25">
      <c r="A14" s="116"/>
      <c r="B14" s="545">
        <v>2020</v>
      </c>
      <c r="C14" s="463">
        <v>18</v>
      </c>
      <c r="D14" s="228">
        <v>0</v>
      </c>
      <c r="E14" s="229">
        <v>11</v>
      </c>
      <c r="F14" s="281" t="s">
        <v>368</v>
      </c>
      <c r="H14" t="s">
        <v>15</v>
      </c>
    </row>
    <row r="15" spans="1:8" x14ac:dyDescent="0.25">
      <c r="B15" s="131" t="s">
        <v>51</v>
      </c>
    </row>
    <row r="16" spans="1:8" ht="15" customHeight="1" x14ac:dyDescent="0.25">
      <c r="B16" s="1" t="s">
        <v>366</v>
      </c>
    </row>
  </sheetData>
  <mergeCells count="7">
    <mergeCell ref="B7:B8"/>
    <mergeCell ref="C7:E7"/>
    <mergeCell ref="F7:F8"/>
    <mergeCell ref="B2:F2"/>
    <mergeCell ref="B6:F6"/>
    <mergeCell ref="B4:F4"/>
    <mergeCell ref="B3:F3"/>
  </mergeCells>
  <pageMargins left="0.7" right="0.7" top="0.75" bottom="0.75" header="0.3" footer="0.3"/>
  <pageSetup paperSize="9" orientation="portrait"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5"/>
  <sheetViews>
    <sheetView showGridLines="0" workbookViewId="0">
      <selection activeCell="F20" sqref="F20"/>
    </sheetView>
  </sheetViews>
  <sheetFormatPr defaultRowHeight="15" x14ac:dyDescent="0.25"/>
  <cols>
    <col min="1" max="1" width="10.28515625" customWidth="1"/>
    <col min="2" max="2" width="32.85546875" customWidth="1"/>
  </cols>
  <sheetData>
    <row r="1" spans="2:11" x14ac:dyDescent="0.25">
      <c r="B1" s="131"/>
    </row>
    <row r="2" spans="2:11" x14ac:dyDescent="0.25">
      <c r="B2" s="750" t="s">
        <v>576</v>
      </c>
      <c r="C2" s="750"/>
      <c r="D2" s="750"/>
      <c r="E2" s="750"/>
      <c r="F2" s="750"/>
      <c r="G2" s="750"/>
      <c r="H2" s="750"/>
    </row>
    <row r="3" spans="2:11" ht="19.5" customHeight="1" x14ac:dyDescent="0.25">
      <c r="B3" s="750" t="s">
        <v>631</v>
      </c>
      <c r="C3" s="750"/>
      <c r="D3" s="750"/>
      <c r="E3" s="750"/>
      <c r="F3" s="750"/>
      <c r="G3" s="750"/>
      <c r="H3" s="750"/>
    </row>
    <row r="4" spans="2:11" ht="35.25" customHeight="1" x14ac:dyDescent="0.25">
      <c r="B4" s="822" t="s">
        <v>577</v>
      </c>
      <c r="C4" s="822"/>
      <c r="D4" s="822"/>
      <c r="E4" s="822"/>
      <c r="F4" s="822"/>
      <c r="G4" s="822"/>
      <c r="H4" s="822"/>
    </row>
    <row r="5" spans="2:11" ht="7.5" customHeight="1" x14ac:dyDescent="0.25"/>
    <row r="6" spans="2:11" ht="30" customHeight="1" x14ac:dyDescent="0.25">
      <c r="B6" s="706" t="s">
        <v>246</v>
      </c>
      <c r="C6" s="707"/>
      <c r="D6" s="707"/>
      <c r="E6" s="707"/>
      <c r="F6" s="707"/>
      <c r="G6" s="707"/>
      <c r="H6" s="708"/>
      <c r="K6" s="627"/>
    </row>
    <row r="7" spans="2:11" ht="30" customHeight="1" thickBot="1" x14ac:dyDescent="0.3">
      <c r="B7" s="314" t="s">
        <v>37</v>
      </c>
      <c r="C7" s="315">
        <v>2015</v>
      </c>
      <c r="D7" s="316">
        <v>2016</v>
      </c>
      <c r="E7" s="316">
        <v>2017</v>
      </c>
      <c r="F7" s="317">
        <v>2018</v>
      </c>
      <c r="G7" s="318">
        <v>2019</v>
      </c>
      <c r="H7" s="318">
        <v>2020</v>
      </c>
      <c r="K7" s="627"/>
    </row>
    <row r="8" spans="2:11" ht="30" customHeight="1" x14ac:dyDescent="0.25">
      <c r="B8" s="296" t="s">
        <v>5</v>
      </c>
      <c r="C8" s="311" t="s">
        <v>20</v>
      </c>
      <c r="D8" s="311" t="s">
        <v>20</v>
      </c>
      <c r="E8" s="319">
        <v>1</v>
      </c>
      <c r="F8" s="311">
        <v>3</v>
      </c>
      <c r="G8" s="311">
        <v>4</v>
      </c>
      <c r="H8" s="311">
        <v>1</v>
      </c>
      <c r="K8" s="639"/>
    </row>
    <row r="9" spans="2:11" ht="30" customHeight="1" x14ac:dyDescent="0.25">
      <c r="B9" s="297" t="s">
        <v>2</v>
      </c>
      <c r="C9" s="253" t="s">
        <v>20</v>
      </c>
      <c r="D9" s="253" t="s">
        <v>20</v>
      </c>
      <c r="E9" s="305">
        <v>3</v>
      </c>
      <c r="F9" s="253">
        <v>4</v>
      </c>
      <c r="G9" s="253">
        <v>6</v>
      </c>
      <c r="H9" s="253">
        <v>1</v>
      </c>
      <c r="K9" s="639"/>
    </row>
    <row r="10" spans="2:11" ht="30" customHeight="1" thickBot="1" x14ac:dyDescent="0.3">
      <c r="B10" s="320" t="s">
        <v>3</v>
      </c>
      <c r="C10" s="321" t="s">
        <v>20</v>
      </c>
      <c r="D10" s="321" t="s">
        <v>20</v>
      </c>
      <c r="E10" s="445">
        <v>2</v>
      </c>
      <c r="F10" s="321">
        <v>2</v>
      </c>
      <c r="G10" s="321">
        <v>2</v>
      </c>
      <c r="H10" s="321">
        <v>1</v>
      </c>
    </row>
    <row r="11" spans="2:11" ht="30" customHeight="1" thickBot="1" x14ac:dyDescent="0.3">
      <c r="B11" s="447" t="s">
        <v>1</v>
      </c>
      <c r="C11" s="448" t="s">
        <v>20</v>
      </c>
      <c r="D11" s="448" t="s">
        <v>20</v>
      </c>
      <c r="E11" s="448">
        <f t="shared" ref="E11" si="0">SUM(E8:E10)</f>
        <v>6</v>
      </c>
      <c r="F11" s="448">
        <f>SUM(F8:F10)</f>
        <v>9</v>
      </c>
      <c r="G11" s="448">
        <f>SUM(G8:G10)</f>
        <v>12</v>
      </c>
      <c r="H11" s="448">
        <f>SUM(H8:H10)</f>
        <v>3</v>
      </c>
    </row>
    <row r="12" spans="2:11" ht="30" customHeight="1" thickTop="1" x14ac:dyDescent="0.25">
      <c r="B12" s="311" t="s">
        <v>350</v>
      </c>
      <c r="C12" s="322">
        <v>138</v>
      </c>
      <c r="D12" s="323">
        <v>146</v>
      </c>
      <c r="E12" s="323">
        <v>208</v>
      </c>
      <c r="F12" s="324" t="s">
        <v>41</v>
      </c>
      <c r="G12" s="325">
        <v>240</v>
      </c>
      <c r="H12" s="325">
        <v>169</v>
      </c>
    </row>
    <row r="13" spans="2:11" ht="30" customHeight="1" x14ac:dyDescent="0.25">
      <c r="B13" s="18" t="s">
        <v>18</v>
      </c>
      <c r="C13" s="149" t="s">
        <v>20</v>
      </c>
      <c r="D13" s="149" t="s">
        <v>20</v>
      </c>
      <c r="E13" s="149">
        <f t="shared" ref="E13:G13" si="1">E11/E12</f>
        <v>2.8846153846153848E-2</v>
      </c>
      <c r="F13" s="149">
        <f t="shared" si="1"/>
        <v>4.0909090909090909E-2</v>
      </c>
      <c r="G13" s="19">
        <f t="shared" si="1"/>
        <v>0.05</v>
      </c>
      <c r="H13" s="19">
        <f t="shared" ref="H13" si="2">H11/H12</f>
        <v>1.7751479289940829E-2</v>
      </c>
    </row>
    <row r="14" spans="2:11" x14ac:dyDescent="0.25">
      <c r="B14" s="131" t="s">
        <v>51</v>
      </c>
    </row>
    <row r="15" spans="2:11" ht="15.75" x14ac:dyDescent="0.25">
      <c r="B15" s="1" t="s">
        <v>366</v>
      </c>
    </row>
  </sheetData>
  <mergeCells count="4">
    <mergeCell ref="B6:H6"/>
    <mergeCell ref="B4:H4"/>
    <mergeCell ref="B2:H2"/>
    <mergeCell ref="B3:H3"/>
  </mergeCells>
  <pageMargins left="0.7" right="0.7" top="0.75" bottom="0.75" header="0.3" footer="0.3"/>
  <ignoredErrors>
    <ignoredError sqref="E11:H11" formulaRange="1"/>
    <ignoredError sqref="F12" numberStoredAsText="1"/>
  </ignoredErrors>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5"/>
  <sheetViews>
    <sheetView showGridLines="0" workbookViewId="0">
      <selection activeCell="J8" sqref="J8"/>
    </sheetView>
  </sheetViews>
  <sheetFormatPr defaultRowHeight="15" x14ac:dyDescent="0.25"/>
  <cols>
    <col min="1" max="1" width="10.85546875" customWidth="1"/>
    <col min="2" max="2" width="32" customWidth="1"/>
  </cols>
  <sheetData>
    <row r="1" spans="2:8" x14ac:dyDescent="0.25">
      <c r="B1" t="s">
        <v>15</v>
      </c>
      <c r="F1" t="s">
        <v>15</v>
      </c>
    </row>
    <row r="2" spans="2:8" x14ac:dyDescent="0.25">
      <c r="B2" s="750" t="s">
        <v>576</v>
      </c>
      <c r="C2" s="750"/>
      <c r="D2" s="750"/>
      <c r="E2" s="750"/>
      <c r="F2" s="750"/>
      <c r="G2" s="750"/>
      <c r="H2" s="750"/>
    </row>
    <row r="3" spans="2:8" ht="19.5" customHeight="1" x14ac:dyDescent="0.25">
      <c r="B3" s="750" t="s">
        <v>631</v>
      </c>
      <c r="C3" s="750"/>
      <c r="D3" s="750"/>
      <c r="E3" s="750"/>
      <c r="F3" s="750"/>
      <c r="G3" s="750"/>
      <c r="H3" s="750"/>
    </row>
    <row r="4" spans="2:8" ht="17.25" customHeight="1" x14ac:dyDescent="0.25">
      <c r="B4" s="819" t="s">
        <v>578</v>
      </c>
      <c r="C4" s="819"/>
      <c r="D4" s="819"/>
      <c r="E4" s="819"/>
      <c r="F4" s="819"/>
      <c r="G4" s="819"/>
      <c r="H4" s="819"/>
    </row>
    <row r="5" spans="2:8" ht="11.25" customHeight="1" x14ac:dyDescent="0.25"/>
    <row r="6" spans="2:8" ht="30" customHeight="1" x14ac:dyDescent="0.25">
      <c r="B6" s="815" t="s">
        <v>245</v>
      </c>
      <c r="C6" s="816"/>
      <c r="D6" s="816"/>
      <c r="E6" s="816"/>
      <c r="F6" s="816"/>
      <c r="G6" s="816"/>
      <c r="H6" s="817"/>
    </row>
    <row r="7" spans="2:8" ht="30" customHeight="1" thickBot="1" x14ac:dyDescent="0.3">
      <c r="B7" s="314" t="s">
        <v>36</v>
      </c>
      <c r="C7" s="315">
        <v>2015</v>
      </c>
      <c r="D7" s="316">
        <v>2016</v>
      </c>
      <c r="E7" s="316">
        <v>2017</v>
      </c>
      <c r="F7" s="317">
        <v>2018</v>
      </c>
      <c r="G7" s="318">
        <v>2019</v>
      </c>
      <c r="H7" s="318">
        <v>2020</v>
      </c>
    </row>
    <row r="8" spans="2:8" ht="30" customHeight="1" x14ac:dyDescent="0.25">
      <c r="B8" s="296" t="s">
        <v>0</v>
      </c>
      <c r="C8" s="311" t="s">
        <v>20</v>
      </c>
      <c r="D8" s="311" t="s">
        <v>20</v>
      </c>
      <c r="E8" s="319">
        <v>2</v>
      </c>
      <c r="F8" s="311">
        <v>6</v>
      </c>
      <c r="G8" s="311">
        <v>10</v>
      </c>
      <c r="H8" s="311">
        <v>2</v>
      </c>
    </row>
    <row r="9" spans="2:8" ht="30" customHeight="1" x14ac:dyDescent="0.25">
      <c r="B9" s="297" t="s">
        <v>52</v>
      </c>
      <c r="C9" s="253" t="s">
        <v>20</v>
      </c>
      <c r="D9" s="253" t="s">
        <v>20</v>
      </c>
      <c r="E9" s="305">
        <v>1</v>
      </c>
      <c r="F9" s="253">
        <v>0</v>
      </c>
      <c r="G9" s="253">
        <v>1</v>
      </c>
      <c r="H9" s="253">
        <v>0</v>
      </c>
    </row>
    <row r="10" spans="2:8" ht="30" customHeight="1" thickBot="1" x14ac:dyDescent="0.3">
      <c r="B10" s="320" t="s">
        <v>53</v>
      </c>
      <c r="C10" s="321" t="s">
        <v>20</v>
      </c>
      <c r="D10" s="321" t="s">
        <v>20</v>
      </c>
      <c r="E10" s="445">
        <v>3</v>
      </c>
      <c r="F10" s="321">
        <v>3</v>
      </c>
      <c r="G10" s="321">
        <v>1</v>
      </c>
      <c r="H10" s="321">
        <v>1</v>
      </c>
    </row>
    <row r="11" spans="2:8" ht="30" customHeight="1" thickBot="1" x14ac:dyDescent="0.3">
      <c r="B11" s="447" t="s">
        <v>1</v>
      </c>
      <c r="C11" s="448" t="s">
        <v>20</v>
      </c>
      <c r="D11" s="448" t="s">
        <v>20</v>
      </c>
      <c r="E11" s="448">
        <f t="shared" ref="E11" si="0">SUM(E8:E10)</f>
        <v>6</v>
      </c>
      <c r="F11" s="448">
        <f>SUM(F8:F10)</f>
        <v>9</v>
      </c>
      <c r="G11" s="448">
        <f>SUM(G8:G10)</f>
        <v>12</v>
      </c>
      <c r="H11" s="448">
        <f>SUM(H8:H10)</f>
        <v>3</v>
      </c>
    </row>
    <row r="12" spans="2:8" ht="30" customHeight="1" thickTop="1" x14ac:dyDescent="0.25">
      <c r="B12" s="311" t="s">
        <v>350</v>
      </c>
      <c r="C12" s="322">
        <v>138</v>
      </c>
      <c r="D12" s="323">
        <v>146</v>
      </c>
      <c r="E12" s="323">
        <v>208</v>
      </c>
      <c r="F12" s="324" t="s">
        <v>41</v>
      </c>
      <c r="G12" s="325">
        <v>240</v>
      </c>
      <c r="H12" s="325">
        <v>169</v>
      </c>
    </row>
    <row r="13" spans="2:8" ht="30" customHeight="1" x14ac:dyDescent="0.25">
      <c r="B13" s="18" t="s">
        <v>18</v>
      </c>
      <c r="C13" s="149" t="s">
        <v>20</v>
      </c>
      <c r="D13" s="149" t="s">
        <v>20</v>
      </c>
      <c r="E13" s="149">
        <f t="shared" ref="E13:G13" si="1">E11/E12</f>
        <v>2.8846153846153848E-2</v>
      </c>
      <c r="F13" s="149">
        <f t="shared" si="1"/>
        <v>4.0909090909090909E-2</v>
      </c>
      <c r="G13" s="19">
        <f t="shared" si="1"/>
        <v>0.05</v>
      </c>
      <c r="H13" s="19">
        <f t="shared" ref="H13" si="2">H11/H12</f>
        <v>1.7751479289940829E-2</v>
      </c>
    </row>
    <row r="14" spans="2:8" x14ac:dyDescent="0.25">
      <c r="B14" s="131" t="s">
        <v>51</v>
      </c>
    </row>
    <row r="15" spans="2:8" ht="15.75" x14ac:dyDescent="0.25">
      <c r="B15" s="1" t="s">
        <v>366</v>
      </c>
    </row>
  </sheetData>
  <mergeCells count="4">
    <mergeCell ref="B6:H6"/>
    <mergeCell ref="B4:H4"/>
    <mergeCell ref="B2:H2"/>
    <mergeCell ref="B3:H3"/>
  </mergeCells>
  <pageMargins left="0.7" right="0.7" top="0.75" bottom="0.75" header="0.3" footer="0.3"/>
  <pageSetup paperSize="9" orientation="portrait" horizontalDpi="300" verticalDpi="300" r:id="rId1"/>
  <ignoredErrors>
    <ignoredError sqref="E11:H11" formulaRange="1"/>
    <ignoredError sqref="F12" numberStoredAsText="1"/>
  </ignoredErrors>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topLeftCell="A4" workbookViewId="0">
      <selection activeCell="I8" sqref="I8"/>
    </sheetView>
  </sheetViews>
  <sheetFormatPr defaultRowHeight="15" x14ac:dyDescent="0.25"/>
  <cols>
    <col min="1" max="1" width="11" customWidth="1"/>
    <col min="2" max="2" width="9.85546875" customWidth="1"/>
    <col min="3" max="3" width="16.140625" customWidth="1"/>
    <col min="4" max="4" width="19.85546875" customWidth="1"/>
    <col min="5" max="5" width="15.85546875" customWidth="1"/>
    <col min="6" max="6" width="13.42578125" customWidth="1"/>
  </cols>
  <sheetData>
    <row r="1" spans="1:13" x14ac:dyDescent="0.25">
      <c r="A1" s="116"/>
      <c r="B1" s="3"/>
      <c r="C1" s="3"/>
      <c r="D1" s="3"/>
      <c r="E1" s="3"/>
      <c r="F1" s="3"/>
    </row>
    <row r="2" spans="1:13" x14ac:dyDescent="0.25">
      <c r="A2" s="116"/>
      <c r="B2" s="763" t="s">
        <v>576</v>
      </c>
      <c r="C2" s="763"/>
      <c r="D2" s="763"/>
      <c r="E2" s="763"/>
      <c r="F2" s="763"/>
    </row>
    <row r="3" spans="1:13" ht="18" customHeight="1" x14ac:dyDescent="0.25">
      <c r="A3" s="116"/>
      <c r="B3" s="763" t="s">
        <v>631</v>
      </c>
      <c r="C3" s="763"/>
      <c r="D3" s="763"/>
      <c r="E3" s="763"/>
      <c r="F3" s="763"/>
    </row>
    <row r="4" spans="1:13" ht="24.75" customHeight="1" x14ac:dyDescent="0.25">
      <c r="A4" s="116"/>
      <c r="B4" s="822" t="s">
        <v>579</v>
      </c>
      <c r="C4" s="822"/>
      <c r="D4" s="822"/>
      <c r="E4" s="822"/>
      <c r="F4" s="822"/>
    </row>
    <row r="5" spans="1:13" ht="10.5" customHeight="1" x14ac:dyDescent="0.25">
      <c r="A5" s="116"/>
      <c r="B5" s="3"/>
      <c r="C5" s="3"/>
      <c r="D5" s="3"/>
      <c r="E5" s="3"/>
      <c r="F5" s="3"/>
    </row>
    <row r="6" spans="1:13" ht="30" customHeight="1" x14ac:dyDescent="0.25">
      <c r="A6" s="116"/>
      <c r="B6" s="706" t="s">
        <v>246</v>
      </c>
      <c r="C6" s="707"/>
      <c r="D6" s="707"/>
      <c r="E6" s="707"/>
      <c r="F6" s="708"/>
      <c r="I6" s="823"/>
      <c r="J6" s="823"/>
      <c r="K6" s="823"/>
      <c r="L6" s="823"/>
      <c r="M6" s="823"/>
    </row>
    <row r="7" spans="1:13" ht="30" customHeight="1" x14ac:dyDescent="0.25">
      <c r="A7" s="116"/>
      <c r="B7" s="800" t="s">
        <v>7</v>
      </c>
      <c r="C7" s="820" t="s">
        <v>225</v>
      </c>
      <c r="D7" s="733"/>
      <c r="E7" s="821"/>
      <c r="F7" s="805" t="s">
        <v>66</v>
      </c>
    </row>
    <row r="8" spans="1:13" ht="30" customHeight="1" thickBot="1" x14ac:dyDescent="0.3">
      <c r="A8" s="116"/>
      <c r="B8" s="801"/>
      <c r="C8" s="213" t="s">
        <v>223</v>
      </c>
      <c r="D8" s="214" t="s">
        <v>59</v>
      </c>
      <c r="E8" s="215" t="s">
        <v>224</v>
      </c>
      <c r="F8" s="720"/>
    </row>
    <row r="9" spans="1:13" ht="30" customHeight="1" thickTop="1" x14ac:dyDescent="0.25">
      <c r="A9" s="116"/>
      <c r="B9" s="216">
        <v>2015</v>
      </c>
      <c r="C9" s="451" t="s">
        <v>20</v>
      </c>
      <c r="D9" s="386" t="s">
        <v>20</v>
      </c>
      <c r="E9" s="452" t="s">
        <v>20</v>
      </c>
      <c r="F9" s="217" t="s">
        <v>194</v>
      </c>
    </row>
    <row r="10" spans="1:13" ht="30" customHeight="1" x14ac:dyDescent="0.25">
      <c r="A10" s="116"/>
      <c r="B10" s="14">
        <v>2016</v>
      </c>
      <c r="C10" s="453" t="s">
        <v>20</v>
      </c>
      <c r="D10" s="222" t="s">
        <v>20</v>
      </c>
      <c r="E10" s="454" t="s">
        <v>20</v>
      </c>
      <c r="F10" s="218" t="s">
        <v>195</v>
      </c>
    </row>
    <row r="11" spans="1:13" ht="30" customHeight="1" x14ac:dyDescent="0.25">
      <c r="A11" s="116"/>
      <c r="B11" s="14">
        <v>2017</v>
      </c>
      <c r="C11" s="226">
        <v>0</v>
      </c>
      <c r="D11" s="14">
        <v>2</v>
      </c>
      <c r="E11" s="227">
        <v>4</v>
      </c>
      <c r="F11" s="218" t="s">
        <v>291</v>
      </c>
    </row>
    <row r="12" spans="1:13" ht="30" customHeight="1" x14ac:dyDescent="0.25">
      <c r="A12" s="116"/>
      <c r="B12" s="14">
        <v>2018</v>
      </c>
      <c r="C12" s="226">
        <v>2</v>
      </c>
      <c r="D12" s="14">
        <v>0</v>
      </c>
      <c r="E12" s="227">
        <v>7</v>
      </c>
      <c r="F12" s="281" t="s">
        <v>235</v>
      </c>
    </row>
    <row r="13" spans="1:13" ht="30" customHeight="1" x14ac:dyDescent="0.25">
      <c r="A13" s="116"/>
      <c r="B13" s="222">
        <v>2019</v>
      </c>
      <c r="C13" s="223">
        <v>1</v>
      </c>
      <c r="D13" s="222">
        <v>1</v>
      </c>
      <c r="E13" s="454">
        <v>10</v>
      </c>
      <c r="F13" s="218" t="s">
        <v>247</v>
      </c>
    </row>
    <row r="14" spans="1:13" ht="30" customHeight="1" x14ac:dyDescent="0.25">
      <c r="A14" s="116"/>
      <c r="B14" s="222">
        <v>2020</v>
      </c>
      <c r="C14" s="223">
        <v>1</v>
      </c>
      <c r="D14" s="222">
        <v>0</v>
      </c>
      <c r="E14" s="454">
        <v>2</v>
      </c>
      <c r="F14" s="218" t="s">
        <v>294</v>
      </c>
    </row>
    <row r="15" spans="1:13" x14ac:dyDescent="0.25">
      <c r="B15" s="131" t="s">
        <v>51</v>
      </c>
    </row>
    <row r="16" spans="1:13" ht="15.75" x14ac:dyDescent="0.25">
      <c r="B16" s="1" t="s">
        <v>366</v>
      </c>
    </row>
  </sheetData>
  <mergeCells count="8">
    <mergeCell ref="I6:M6"/>
    <mergeCell ref="B2:F2"/>
    <mergeCell ref="B7:B8"/>
    <mergeCell ref="C7:E7"/>
    <mergeCell ref="F7:F8"/>
    <mergeCell ref="B4:F4"/>
    <mergeCell ref="B6:F6"/>
    <mergeCell ref="B3:F3"/>
  </mergeCells>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1"/>
  <sheetViews>
    <sheetView showGridLines="0" workbookViewId="0">
      <selection activeCell="L6" sqref="L6"/>
    </sheetView>
  </sheetViews>
  <sheetFormatPr defaultRowHeight="15" x14ac:dyDescent="0.25"/>
  <cols>
    <col min="1" max="1" width="10.28515625" customWidth="1"/>
    <col min="2" max="2" width="32.85546875" customWidth="1"/>
  </cols>
  <sheetData>
    <row r="2" spans="2:8" x14ac:dyDescent="0.25">
      <c r="B2" s="750" t="s">
        <v>576</v>
      </c>
      <c r="C2" s="750"/>
      <c r="D2" s="750"/>
      <c r="E2" s="750"/>
      <c r="F2" s="750"/>
      <c r="G2" s="750"/>
      <c r="H2" s="750"/>
    </row>
    <row r="3" spans="2:8" ht="25.5" customHeight="1" x14ac:dyDescent="0.25">
      <c r="B3" s="750" t="s">
        <v>632</v>
      </c>
      <c r="C3" s="750"/>
      <c r="D3" s="750"/>
      <c r="E3" s="750"/>
      <c r="F3" s="750"/>
      <c r="G3" s="750"/>
      <c r="H3" s="750"/>
    </row>
    <row r="4" spans="2:8" ht="36.75" customHeight="1" x14ac:dyDescent="0.25">
      <c r="B4" s="762" t="s">
        <v>580</v>
      </c>
      <c r="C4" s="762"/>
      <c r="D4" s="762"/>
      <c r="E4" s="762"/>
      <c r="F4" s="762"/>
      <c r="G4" s="762"/>
      <c r="H4" s="762"/>
    </row>
    <row r="5" spans="2:8" ht="8.25" customHeight="1" x14ac:dyDescent="0.25"/>
    <row r="6" spans="2:8" ht="30" customHeight="1" x14ac:dyDescent="0.25">
      <c r="B6" s="706" t="s">
        <v>244</v>
      </c>
      <c r="C6" s="707"/>
      <c r="D6" s="707"/>
      <c r="E6" s="707"/>
      <c r="F6" s="707"/>
      <c r="G6" s="707"/>
      <c r="H6" s="708"/>
    </row>
    <row r="7" spans="2:8" ht="30" customHeight="1" x14ac:dyDescent="0.25">
      <c r="B7" s="549" t="s">
        <v>37</v>
      </c>
      <c r="C7" s="301">
        <v>2015</v>
      </c>
      <c r="D7" s="550">
        <v>2016</v>
      </c>
      <c r="E7" s="550">
        <v>2017</v>
      </c>
      <c r="F7" s="551">
        <v>2018</v>
      </c>
      <c r="G7" s="552">
        <v>2019</v>
      </c>
      <c r="H7" s="552">
        <v>2020</v>
      </c>
    </row>
    <row r="8" spans="2:8" ht="30" customHeight="1" x14ac:dyDescent="0.25">
      <c r="B8" s="297" t="s">
        <v>5</v>
      </c>
      <c r="C8" s="253" t="s">
        <v>20</v>
      </c>
      <c r="D8" s="253" t="s">
        <v>20</v>
      </c>
      <c r="E8" s="253" t="s">
        <v>20</v>
      </c>
      <c r="F8" s="253">
        <v>0</v>
      </c>
      <c r="G8" s="253">
        <v>4</v>
      </c>
      <c r="H8" s="253">
        <v>1</v>
      </c>
    </row>
    <row r="9" spans="2:8" ht="30" customHeight="1" x14ac:dyDescent="0.25">
      <c r="B9" s="297" t="s">
        <v>2</v>
      </c>
      <c r="C9" s="253" t="s">
        <v>20</v>
      </c>
      <c r="D9" s="253" t="s">
        <v>20</v>
      </c>
      <c r="E9" s="253" t="s">
        <v>20</v>
      </c>
      <c r="F9" s="253">
        <v>2</v>
      </c>
      <c r="G9" s="253">
        <v>2</v>
      </c>
      <c r="H9" s="253">
        <v>4</v>
      </c>
    </row>
    <row r="10" spans="2:8" ht="30" customHeight="1" x14ac:dyDescent="0.25">
      <c r="B10" s="297" t="s">
        <v>3</v>
      </c>
      <c r="C10" s="253" t="s">
        <v>20</v>
      </c>
      <c r="D10" s="253" t="s">
        <v>20</v>
      </c>
      <c r="E10" s="253" t="s">
        <v>20</v>
      </c>
      <c r="F10" s="253">
        <v>1</v>
      </c>
      <c r="G10" s="253">
        <v>0</v>
      </c>
      <c r="H10" s="253">
        <v>0</v>
      </c>
    </row>
    <row r="11" spans="2:8" ht="30" customHeight="1" thickBot="1" x14ac:dyDescent="0.3">
      <c r="B11" s="447" t="s">
        <v>1</v>
      </c>
      <c r="C11" s="448" t="s">
        <v>20</v>
      </c>
      <c r="D11" s="465" t="s">
        <v>20</v>
      </c>
      <c r="E11" s="465" t="s">
        <v>20</v>
      </c>
      <c r="F11" s="448">
        <v>3</v>
      </c>
      <c r="G11" s="448">
        <f>SUM(G8:G10)</f>
        <v>6</v>
      </c>
      <c r="H11" s="448">
        <f>SUM(H8:H10)</f>
        <v>5</v>
      </c>
    </row>
    <row r="12" spans="2:8" ht="30" customHeight="1" thickTop="1" x14ac:dyDescent="0.25">
      <c r="B12" s="311" t="s">
        <v>350</v>
      </c>
      <c r="C12" s="322">
        <v>138</v>
      </c>
      <c r="D12" s="323">
        <v>146</v>
      </c>
      <c r="E12" s="323">
        <v>208</v>
      </c>
      <c r="F12" s="324" t="s">
        <v>41</v>
      </c>
      <c r="G12" s="325">
        <v>240</v>
      </c>
      <c r="H12" s="325">
        <v>169</v>
      </c>
    </row>
    <row r="13" spans="2:8" ht="30" customHeight="1" x14ac:dyDescent="0.25">
      <c r="B13" s="18" t="s">
        <v>18</v>
      </c>
      <c r="C13" s="466" t="s">
        <v>20</v>
      </c>
      <c r="D13" s="466" t="s">
        <v>20</v>
      </c>
      <c r="E13" s="466" t="s">
        <v>20</v>
      </c>
      <c r="F13" s="19">
        <f t="shared" ref="F13:H13" si="0">F11/F12</f>
        <v>1.3636363636363636E-2</v>
      </c>
      <c r="G13" s="19">
        <f t="shared" si="0"/>
        <v>2.5000000000000001E-2</v>
      </c>
      <c r="H13" s="19">
        <f t="shared" si="0"/>
        <v>2.9585798816568046E-2</v>
      </c>
    </row>
    <row r="14" spans="2:8" x14ac:dyDescent="0.25">
      <c r="B14" s="131" t="s">
        <v>51</v>
      </c>
    </row>
    <row r="15" spans="2:8" x14ac:dyDescent="0.25">
      <c r="B15" s="1" t="s">
        <v>356</v>
      </c>
    </row>
    <row r="21" spans="2:2" x14ac:dyDescent="0.25">
      <c r="B21" t="s">
        <v>15</v>
      </c>
    </row>
  </sheetData>
  <mergeCells count="4">
    <mergeCell ref="B6:H6"/>
    <mergeCell ref="B4:H4"/>
    <mergeCell ref="B2:H2"/>
    <mergeCell ref="B3:H3"/>
  </mergeCells>
  <pageMargins left="0.7" right="0.7" top="0.75" bottom="0.75" header="0.3" footer="0.3"/>
  <pageSetup paperSize="9" orientation="portrait" horizontalDpi="300" verticalDpi="300" r:id="rId1"/>
  <ignoredErrors>
    <ignoredError sqref="G11:H11" formulaRange="1"/>
    <ignoredError sqref="F12" numberStoredAsText="1"/>
  </ignoredErrors>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9"/>
  <sheetViews>
    <sheetView showGridLines="0" workbookViewId="0">
      <selection activeCell="M8" sqref="M8"/>
    </sheetView>
  </sheetViews>
  <sheetFormatPr defaultRowHeight="15" x14ac:dyDescent="0.25"/>
  <cols>
    <col min="1" max="1" width="10.85546875" customWidth="1"/>
    <col min="2" max="2" width="31.5703125" customWidth="1"/>
  </cols>
  <sheetData>
    <row r="2" spans="2:8" x14ac:dyDescent="0.25">
      <c r="B2" s="750" t="s">
        <v>576</v>
      </c>
      <c r="C2" s="750"/>
      <c r="D2" s="750"/>
      <c r="E2" s="750"/>
      <c r="F2" s="750"/>
      <c r="G2" s="750"/>
      <c r="H2" s="750"/>
    </row>
    <row r="3" spans="2:8" ht="24.75" customHeight="1" x14ac:dyDescent="0.25">
      <c r="B3" s="750" t="s">
        <v>632</v>
      </c>
      <c r="C3" s="750"/>
      <c r="D3" s="750"/>
      <c r="E3" s="750"/>
      <c r="F3" s="750"/>
      <c r="G3" s="750"/>
      <c r="H3" s="750"/>
    </row>
    <row r="4" spans="2:8" ht="42" customHeight="1" x14ac:dyDescent="0.25">
      <c r="B4" s="822" t="s">
        <v>581</v>
      </c>
      <c r="C4" s="822"/>
      <c r="D4" s="822"/>
      <c r="E4" s="822"/>
      <c r="F4" s="822"/>
      <c r="G4" s="822"/>
      <c r="H4" s="822"/>
    </row>
    <row r="5" spans="2:8" ht="9" customHeight="1" x14ac:dyDescent="0.25"/>
    <row r="6" spans="2:8" ht="30" customHeight="1" x14ac:dyDescent="0.25">
      <c r="B6" s="815" t="s">
        <v>244</v>
      </c>
      <c r="C6" s="816"/>
      <c r="D6" s="816"/>
      <c r="E6" s="816"/>
      <c r="F6" s="816"/>
      <c r="G6" s="816"/>
      <c r="H6" s="817"/>
    </row>
    <row r="7" spans="2:8" ht="30" customHeight="1" x14ac:dyDescent="0.25">
      <c r="B7" s="549" t="s">
        <v>36</v>
      </c>
      <c r="C7" s="301">
        <v>2015</v>
      </c>
      <c r="D7" s="550">
        <v>2016</v>
      </c>
      <c r="E7" s="550">
        <v>2017</v>
      </c>
      <c r="F7" s="551">
        <v>2018</v>
      </c>
      <c r="G7" s="552">
        <v>2019</v>
      </c>
      <c r="H7" s="552">
        <v>2020</v>
      </c>
    </row>
    <row r="8" spans="2:8" ht="30" customHeight="1" x14ac:dyDescent="0.25">
      <c r="B8" s="297" t="s">
        <v>0</v>
      </c>
      <c r="C8" s="253" t="s">
        <v>20</v>
      </c>
      <c r="D8" s="253" t="s">
        <v>20</v>
      </c>
      <c r="E8" s="253" t="s">
        <v>20</v>
      </c>
      <c r="F8" s="253">
        <v>0</v>
      </c>
      <c r="G8" s="253">
        <v>6</v>
      </c>
      <c r="H8" s="253">
        <v>0</v>
      </c>
    </row>
    <row r="9" spans="2:8" ht="30" customHeight="1" x14ac:dyDescent="0.25">
      <c r="B9" s="297" t="s">
        <v>52</v>
      </c>
      <c r="C9" s="253" t="s">
        <v>20</v>
      </c>
      <c r="D9" s="253" t="s">
        <v>20</v>
      </c>
      <c r="E9" s="253" t="s">
        <v>20</v>
      </c>
      <c r="F9" s="253">
        <v>0</v>
      </c>
      <c r="G9" s="253">
        <v>0</v>
      </c>
      <c r="H9" s="253">
        <v>0</v>
      </c>
    </row>
    <row r="10" spans="2:8" ht="30" customHeight="1" x14ac:dyDescent="0.25">
      <c r="B10" s="297" t="s">
        <v>53</v>
      </c>
      <c r="C10" s="253" t="s">
        <v>20</v>
      </c>
      <c r="D10" s="253" t="s">
        <v>20</v>
      </c>
      <c r="E10" s="253" t="s">
        <v>20</v>
      </c>
      <c r="F10" s="253">
        <v>3</v>
      </c>
      <c r="G10" s="253">
        <v>0</v>
      </c>
      <c r="H10" s="253">
        <v>5</v>
      </c>
    </row>
    <row r="11" spans="2:8" ht="30" customHeight="1" thickBot="1" x14ac:dyDescent="0.3">
      <c r="B11" s="447" t="s">
        <v>1</v>
      </c>
      <c r="C11" s="448" t="s">
        <v>20</v>
      </c>
      <c r="D11" s="465" t="s">
        <v>20</v>
      </c>
      <c r="E11" s="465" t="s">
        <v>20</v>
      </c>
      <c r="F11" s="448">
        <v>3</v>
      </c>
      <c r="G11" s="448">
        <f>SUM(G8:G10)</f>
        <v>6</v>
      </c>
      <c r="H11" s="448">
        <f>SUM(H8:H10)</f>
        <v>5</v>
      </c>
    </row>
    <row r="12" spans="2:8" ht="30" customHeight="1" thickTop="1" x14ac:dyDescent="0.25">
      <c r="B12" s="311" t="s">
        <v>350</v>
      </c>
      <c r="C12" s="322">
        <v>138</v>
      </c>
      <c r="D12" s="323">
        <v>146</v>
      </c>
      <c r="E12" s="323">
        <v>208</v>
      </c>
      <c r="F12" s="324" t="s">
        <v>41</v>
      </c>
      <c r="G12" s="325">
        <v>240</v>
      </c>
      <c r="H12" s="325">
        <v>169</v>
      </c>
    </row>
    <row r="13" spans="2:8" ht="30" customHeight="1" x14ac:dyDescent="0.25">
      <c r="B13" s="18" t="s">
        <v>18</v>
      </c>
      <c r="C13" s="466" t="s">
        <v>20</v>
      </c>
      <c r="D13" s="466" t="s">
        <v>20</v>
      </c>
      <c r="E13" s="466" t="s">
        <v>20</v>
      </c>
      <c r="F13" s="19">
        <f t="shared" ref="F13:H13" si="0">F11/F12</f>
        <v>1.3636363636363636E-2</v>
      </c>
      <c r="G13" s="19">
        <f t="shared" si="0"/>
        <v>2.5000000000000001E-2</v>
      </c>
      <c r="H13" s="19">
        <f t="shared" si="0"/>
        <v>2.9585798816568046E-2</v>
      </c>
    </row>
    <row r="14" spans="2:8" x14ac:dyDescent="0.25">
      <c r="B14" s="131" t="s">
        <v>51</v>
      </c>
    </row>
    <row r="15" spans="2:8" x14ac:dyDescent="0.25">
      <c r="B15" s="1" t="s">
        <v>356</v>
      </c>
    </row>
    <row r="19" spans="3:3" x14ac:dyDescent="0.25">
      <c r="C19" t="s">
        <v>15</v>
      </c>
    </row>
  </sheetData>
  <mergeCells count="4">
    <mergeCell ref="B6:H6"/>
    <mergeCell ref="B4:H4"/>
    <mergeCell ref="B2:H2"/>
    <mergeCell ref="B3:H3"/>
  </mergeCells>
  <pageMargins left="0.7" right="0.7" top="0.75" bottom="0.75" header="0.3" footer="0.3"/>
  <ignoredErrors>
    <ignoredError sqref="G11:H11" formulaRange="1"/>
    <ignoredError sqref="F12"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6"/>
  <sheetViews>
    <sheetView showGridLines="0" workbookViewId="0">
      <selection activeCell="B2" sqref="B2:H2"/>
    </sheetView>
  </sheetViews>
  <sheetFormatPr defaultColWidth="9.140625" defaultRowHeight="14.25" x14ac:dyDescent="0.2"/>
  <cols>
    <col min="1" max="1" width="10.5703125" style="24" customWidth="1"/>
    <col min="2" max="2" width="32.42578125" style="11" customWidth="1"/>
    <col min="3" max="7" width="9.140625" style="24"/>
    <col min="8" max="8" width="8.7109375" style="24" customWidth="1"/>
    <col min="9" max="16384" width="9.140625" style="24"/>
  </cols>
  <sheetData>
    <row r="1" spans="2:9" x14ac:dyDescent="0.2">
      <c r="B1" s="24"/>
    </row>
    <row r="2" spans="2:9" ht="20.25" customHeight="1" x14ac:dyDescent="0.2">
      <c r="B2" s="698" t="s">
        <v>735</v>
      </c>
      <c r="C2" s="698"/>
      <c r="D2" s="698"/>
      <c r="E2" s="698"/>
      <c r="F2" s="698"/>
      <c r="G2" s="698"/>
      <c r="H2" s="698"/>
      <c r="I2" s="641"/>
    </row>
    <row r="3" spans="2:9" ht="20.25" customHeight="1" x14ac:dyDescent="0.2">
      <c r="B3" s="669" t="s">
        <v>601</v>
      </c>
      <c r="C3" s="669"/>
      <c r="D3" s="669"/>
      <c r="E3" s="669"/>
      <c r="F3" s="669"/>
      <c r="G3" s="669"/>
      <c r="H3" s="669"/>
    </row>
    <row r="4" spans="2:9" ht="30" customHeight="1" x14ac:dyDescent="0.2">
      <c r="B4" s="662" t="s">
        <v>493</v>
      </c>
      <c r="C4" s="662"/>
      <c r="D4" s="662"/>
      <c r="E4" s="662"/>
      <c r="F4" s="662"/>
      <c r="G4" s="662"/>
      <c r="H4" s="662"/>
    </row>
    <row r="5" spans="2:9" ht="6.75" customHeight="1" x14ac:dyDescent="0.25">
      <c r="B5" s="12"/>
      <c r="C5" s="75"/>
      <c r="D5" s="75"/>
      <c r="E5" s="75"/>
      <c r="F5" s="75"/>
      <c r="G5" s="75"/>
      <c r="H5" s="75"/>
    </row>
    <row r="6" spans="2:9" ht="30" customHeight="1" x14ac:dyDescent="0.2">
      <c r="B6" s="666" t="s">
        <v>186</v>
      </c>
      <c r="C6" s="667"/>
      <c r="D6" s="667"/>
      <c r="E6" s="667"/>
      <c r="F6" s="667"/>
      <c r="G6" s="667"/>
      <c r="H6" s="668"/>
    </row>
    <row r="7" spans="2:9" ht="30" customHeight="1" x14ac:dyDescent="0.2">
      <c r="B7" s="289" t="s">
        <v>191</v>
      </c>
      <c r="C7" s="290">
        <v>2015</v>
      </c>
      <c r="D7" s="290">
        <v>2016</v>
      </c>
      <c r="E7" s="290">
        <v>2017</v>
      </c>
      <c r="F7" s="290">
        <v>2018</v>
      </c>
      <c r="G7" s="290">
        <v>2019</v>
      </c>
      <c r="H7" s="290">
        <v>2020</v>
      </c>
    </row>
    <row r="8" spans="2:9" ht="30" customHeight="1" x14ac:dyDescent="0.2">
      <c r="B8" s="267" t="s">
        <v>187</v>
      </c>
      <c r="C8" s="267">
        <v>102</v>
      </c>
      <c r="D8" s="267">
        <v>103</v>
      </c>
      <c r="E8" s="18">
        <v>99</v>
      </c>
      <c r="F8" s="18">
        <v>120</v>
      </c>
      <c r="G8" s="18">
        <v>113</v>
      </c>
      <c r="H8" s="18">
        <v>71</v>
      </c>
    </row>
    <row r="9" spans="2:9" ht="30" customHeight="1" x14ac:dyDescent="0.2">
      <c r="B9" s="267" t="s">
        <v>188</v>
      </c>
      <c r="C9" s="267">
        <v>0</v>
      </c>
      <c r="D9" s="267">
        <v>0</v>
      </c>
      <c r="E9" s="18">
        <v>14</v>
      </c>
      <c r="F9" s="18">
        <v>11</v>
      </c>
      <c r="G9" s="18">
        <v>9</v>
      </c>
      <c r="H9" s="18">
        <v>15</v>
      </c>
    </row>
    <row r="10" spans="2:9" ht="30" customHeight="1" x14ac:dyDescent="0.2">
      <c r="B10" s="267" t="s">
        <v>189</v>
      </c>
      <c r="C10" s="267">
        <v>30</v>
      </c>
      <c r="D10" s="267">
        <v>25</v>
      </c>
      <c r="E10" s="18">
        <v>38</v>
      </c>
      <c r="F10" s="18">
        <v>45</v>
      </c>
      <c r="G10" s="18">
        <v>51</v>
      </c>
      <c r="H10" s="18">
        <v>30</v>
      </c>
    </row>
    <row r="11" spans="2:9" ht="30" customHeight="1" thickBot="1" x14ac:dyDescent="0.25">
      <c r="B11" s="32" t="s">
        <v>1</v>
      </c>
      <c r="C11" s="32">
        <f t="shared" ref="C11:F11" si="0">SUM(C8:C10)</f>
        <v>132</v>
      </c>
      <c r="D11" s="32">
        <f t="shared" si="0"/>
        <v>128</v>
      </c>
      <c r="E11" s="32">
        <f t="shared" si="0"/>
        <v>151</v>
      </c>
      <c r="F11" s="32">
        <f t="shared" si="0"/>
        <v>176</v>
      </c>
      <c r="G11" s="292">
        <f>SUM(G8:G10)</f>
        <v>173</v>
      </c>
      <c r="H11" s="292">
        <f>SUM(H8:H10)</f>
        <v>116</v>
      </c>
    </row>
    <row r="12" spans="2:9" ht="30" customHeight="1" thickTop="1" x14ac:dyDescent="0.2">
      <c r="B12" s="300" t="s">
        <v>331</v>
      </c>
      <c r="C12" s="293" t="s">
        <v>38</v>
      </c>
      <c r="D12" s="293" t="s">
        <v>39</v>
      </c>
      <c r="E12" s="293" t="s">
        <v>40</v>
      </c>
      <c r="F12" s="293" t="s">
        <v>41</v>
      </c>
      <c r="G12" s="294">
        <v>240</v>
      </c>
      <c r="H12" s="294">
        <v>169</v>
      </c>
    </row>
    <row r="13" spans="2:9" ht="30" customHeight="1" x14ac:dyDescent="0.2">
      <c r="B13" s="18" t="s">
        <v>142</v>
      </c>
      <c r="C13" s="19">
        <f t="shared" ref="C13:G13" si="1">C11/C12</f>
        <v>0.95652173913043481</v>
      </c>
      <c r="D13" s="19">
        <f t="shared" si="1"/>
        <v>0.87671232876712324</v>
      </c>
      <c r="E13" s="19">
        <f t="shared" si="1"/>
        <v>0.72596153846153844</v>
      </c>
      <c r="F13" s="19">
        <f t="shared" si="1"/>
        <v>0.8</v>
      </c>
      <c r="G13" s="19">
        <f t="shared" si="1"/>
        <v>0.72083333333333333</v>
      </c>
      <c r="H13" s="19">
        <f t="shared" ref="H13" si="2">H11/H12</f>
        <v>0.68639053254437865</v>
      </c>
    </row>
    <row r="14" spans="2:9" ht="15" x14ac:dyDescent="0.25">
      <c r="B14" s="1" t="s">
        <v>14</v>
      </c>
      <c r="C14" s="76"/>
      <c r="D14" s="76"/>
      <c r="E14" s="76"/>
      <c r="F14" s="76"/>
      <c r="G14" s="76"/>
      <c r="H14" s="75"/>
    </row>
    <row r="15" spans="2:9" ht="15" x14ac:dyDescent="0.25">
      <c r="B15" s="75"/>
      <c r="C15" s="75"/>
      <c r="D15" s="75"/>
      <c r="E15" s="75"/>
      <c r="F15" s="75"/>
      <c r="G15" s="75"/>
      <c r="H15" s="75"/>
    </row>
    <row r="16" spans="2:9" ht="15" x14ac:dyDescent="0.25">
      <c r="B16" s="75"/>
      <c r="C16" s="75"/>
      <c r="D16" s="75"/>
      <c r="E16" s="75"/>
      <c r="F16" s="75"/>
      <c r="G16" s="75"/>
      <c r="H16" s="75"/>
    </row>
    <row r="17" spans="2:8" ht="15" x14ac:dyDescent="0.25">
      <c r="B17" s="75"/>
      <c r="C17" s="75"/>
      <c r="D17" s="75"/>
      <c r="E17" s="75"/>
      <c r="F17" s="75"/>
      <c r="G17" s="75"/>
      <c r="H17" s="75"/>
    </row>
    <row r="18" spans="2:8" x14ac:dyDescent="0.2">
      <c r="B18" s="24"/>
    </row>
    <row r="19" spans="2:8" x14ac:dyDescent="0.2">
      <c r="B19" s="24"/>
      <c r="D19" s="24" t="s">
        <v>15</v>
      </c>
    </row>
    <row r="20" spans="2:8" x14ac:dyDescent="0.2">
      <c r="B20" s="24"/>
    </row>
    <row r="21" spans="2:8" x14ac:dyDescent="0.2">
      <c r="B21" s="24"/>
    </row>
    <row r="22" spans="2:8" x14ac:dyDescent="0.2">
      <c r="B22" s="24"/>
    </row>
    <row r="23" spans="2:8" x14ac:dyDescent="0.2">
      <c r="B23" s="24"/>
      <c r="D23" s="24" t="s">
        <v>15</v>
      </c>
    </row>
    <row r="24" spans="2:8" x14ac:dyDescent="0.2">
      <c r="B24" s="24"/>
    </row>
    <row r="25" spans="2:8" x14ac:dyDescent="0.2">
      <c r="B25" s="24"/>
    </row>
    <row r="26" spans="2:8" x14ac:dyDescent="0.2">
      <c r="B26" s="24"/>
    </row>
    <row r="27" spans="2:8" x14ac:dyDescent="0.2">
      <c r="B27" s="24"/>
    </row>
    <row r="28" spans="2:8" x14ac:dyDescent="0.2">
      <c r="B28" s="24"/>
    </row>
    <row r="29" spans="2:8" x14ac:dyDescent="0.2">
      <c r="B29" s="24"/>
    </row>
    <row r="30" spans="2:8" x14ac:dyDescent="0.2">
      <c r="B30" s="24"/>
    </row>
    <row r="31" spans="2:8" x14ac:dyDescent="0.2">
      <c r="B31" s="24"/>
    </row>
    <row r="32" spans="2:8" x14ac:dyDescent="0.2">
      <c r="B32" s="24"/>
    </row>
    <row r="33" spans="2:2" x14ac:dyDescent="0.2">
      <c r="B33" s="24"/>
    </row>
    <row r="34" spans="2:2" x14ac:dyDescent="0.2">
      <c r="B34" s="24"/>
    </row>
    <row r="35" spans="2:2" x14ac:dyDescent="0.2">
      <c r="B35" s="24"/>
    </row>
    <row r="36" spans="2:2" x14ac:dyDescent="0.2">
      <c r="B36" s="24"/>
    </row>
  </sheetData>
  <mergeCells count="4">
    <mergeCell ref="B6:H6"/>
    <mergeCell ref="B4:H4"/>
    <mergeCell ref="B2:H2"/>
    <mergeCell ref="B3:H3"/>
  </mergeCells>
  <pageMargins left="0.7" right="0.7" top="0.75" bottom="0.75" header="0.3" footer="0.3"/>
  <pageSetup paperSize="9" orientation="portrait" r:id="rId1"/>
  <ignoredErrors>
    <ignoredError sqref="C11:H11" formulaRange="1"/>
    <ignoredError sqref="C12:F12"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6"/>
  <sheetViews>
    <sheetView showGridLines="0" workbookViewId="0">
      <selection activeCell="L7" sqref="L7"/>
    </sheetView>
  </sheetViews>
  <sheetFormatPr defaultRowHeight="15" x14ac:dyDescent="0.25"/>
  <cols>
    <col min="1" max="1" width="10.85546875" customWidth="1"/>
    <col min="2" max="2" width="10.42578125" customWidth="1"/>
    <col min="3" max="3" width="15.85546875" customWidth="1"/>
    <col min="4" max="4" width="19" customWidth="1"/>
    <col min="5" max="5" width="15.140625" customWidth="1"/>
    <col min="6" max="6" width="14" customWidth="1"/>
  </cols>
  <sheetData>
    <row r="1" spans="2:8" x14ac:dyDescent="0.25">
      <c r="B1" s="3"/>
      <c r="C1" s="3"/>
      <c r="D1" s="3"/>
      <c r="E1" s="3"/>
      <c r="F1" s="3"/>
    </row>
    <row r="2" spans="2:8" x14ac:dyDescent="0.25">
      <c r="B2" s="763" t="s">
        <v>576</v>
      </c>
      <c r="C2" s="763"/>
      <c r="D2" s="763"/>
      <c r="E2" s="763"/>
      <c r="F2" s="763"/>
    </row>
    <row r="3" spans="2:8" ht="16.5" customHeight="1" x14ac:dyDescent="0.25">
      <c r="B3" s="763" t="s">
        <v>632</v>
      </c>
      <c r="C3" s="763"/>
      <c r="D3" s="763"/>
      <c r="E3" s="763"/>
      <c r="F3" s="763"/>
    </row>
    <row r="4" spans="2:8" ht="36.75" customHeight="1" x14ac:dyDescent="0.25">
      <c r="B4" s="822" t="s">
        <v>575</v>
      </c>
      <c r="C4" s="822"/>
      <c r="D4" s="822"/>
      <c r="E4" s="822"/>
      <c r="F4" s="822"/>
    </row>
    <row r="5" spans="2:8" ht="7.5" customHeight="1" x14ac:dyDescent="0.25">
      <c r="B5" s="3"/>
      <c r="C5" s="3"/>
      <c r="D5" s="3"/>
      <c r="E5" s="3"/>
      <c r="F5" s="3"/>
    </row>
    <row r="6" spans="2:8" ht="30" customHeight="1" x14ac:dyDescent="0.25">
      <c r="B6" s="706" t="s">
        <v>244</v>
      </c>
      <c r="C6" s="707"/>
      <c r="D6" s="707"/>
      <c r="E6" s="707"/>
      <c r="F6" s="708"/>
    </row>
    <row r="7" spans="2:8" ht="30" customHeight="1" x14ac:dyDescent="0.25">
      <c r="B7" s="800" t="s">
        <v>7</v>
      </c>
      <c r="C7" s="820" t="s">
        <v>225</v>
      </c>
      <c r="D7" s="733"/>
      <c r="E7" s="821"/>
      <c r="F7" s="805" t="s">
        <v>66</v>
      </c>
    </row>
    <row r="8" spans="2:8" ht="30" customHeight="1" thickBot="1" x14ac:dyDescent="0.3">
      <c r="B8" s="801"/>
      <c r="C8" s="213" t="s">
        <v>223</v>
      </c>
      <c r="D8" s="214" t="s">
        <v>59</v>
      </c>
      <c r="E8" s="215" t="s">
        <v>224</v>
      </c>
      <c r="F8" s="720"/>
    </row>
    <row r="9" spans="2:8" ht="30" customHeight="1" thickTop="1" x14ac:dyDescent="0.25">
      <c r="B9" s="216">
        <v>2015</v>
      </c>
      <c r="C9" s="451" t="s">
        <v>20</v>
      </c>
      <c r="D9" s="386" t="s">
        <v>20</v>
      </c>
      <c r="E9" s="452" t="s">
        <v>20</v>
      </c>
      <c r="F9" s="217" t="s">
        <v>194</v>
      </c>
    </row>
    <row r="10" spans="2:8" ht="30" customHeight="1" x14ac:dyDescent="0.25">
      <c r="B10" s="14">
        <v>2016</v>
      </c>
      <c r="C10" s="453" t="s">
        <v>20</v>
      </c>
      <c r="D10" s="222" t="s">
        <v>20</v>
      </c>
      <c r="E10" s="454" t="s">
        <v>20</v>
      </c>
      <c r="F10" s="218" t="s">
        <v>195</v>
      </c>
    </row>
    <row r="11" spans="2:8" ht="30" customHeight="1" x14ac:dyDescent="0.25">
      <c r="B11" s="14">
        <v>2017</v>
      </c>
      <c r="C11" s="453" t="s">
        <v>20</v>
      </c>
      <c r="D11" s="222" t="s">
        <v>20</v>
      </c>
      <c r="E11" s="454" t="s">
        <v>20</v>
      </c>
      <c r="F11" s="218" t="s">
        <v>236</v>
      </c>
    </row>
    <row r="12" spans="2:8" ht="30" customHeight="1" x14ac:dyDescent="0.25">
      <c r="B12" s="14">
        <v>2018</v>
      </c>
      <c r="C12" s="453">
        <v>0</v>
      </c>
      <c r="D12" s="222">
        <v>0</v>
      </c>
      <c r="E12" s="454">
        <v>3</v>
      </c>
      <c r="F12" s="281" t="s">
        <v>286</v>
      </c>
    </row>
    <row r="13" spans="2:8" ht="30" customHeight="1" x14ac:dyDescent="0.25">
      <c r="B13" s="222">
        <v>2019</v>
      </c>
      <c r="C13" s="223">
        <v>0</v>
      </c>
      <c r="D13" s="222">
        <v>0</v>
      </c>
      <c r="E13" s="454">
        <v>6</v>
      </c>
      <c r="F13" s="218" t="s">
        <v>248</v>
      </c>
      <c r="H13" t="s">
        <v>15</v>
      </c>
    </row>
    <row r="14" spans="2:8" ht="30" customHeight="1" x14ac:dyDescent="0.25">
      <c r="B14" s="222">
        <v>2020</v>
      </c>
      <c r="C14" s="223">
        <v>1</v>
      </c>
      <c r="D14" s="222">
        <v>4</v>
      </c>
      <c r="E14" s="454">
        <v>0</v>
      </c>
      <c r="F14" s="218" t="s">
        <v>295</v>
      </c>
    </row>
    <row r="15" spans="2:8" x14ac:dyDescent="0.25">
      <c r="B15" s="131" t="s">
        <v>51</v>
      </c>
    </row>
    <row r="16" spans="2:8" x14ac:dyDescent="0.25">
      <c r="B16" s="1" t="s">
        <v>356</v>
      </c>
    </row>
  </sheetData>
  <mergeCells count="7">
    <mergeCell ref="B7:B8"/>
    <mergeCell ref="C7:E7"/>
    <mergeCell ref="F7:F8"/>
    <mergeCell ref="B2:F2"/>
    <mergeCell ref="B4:F4"/>
    <mergeCell ref="B6:F6"/>
    <mergeCell ref="B3:F3"/>
  </mergeCell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5"/>
  <sheetViews>
    <sheetView showGridLines="0" workbookViewId="0">
      <selection activeCell="K20" sqref="K20"/>
    </sheetView>
  </sheetViews>
  <sheetFormatPr defaultRowHeight="15" x14ac:dyDescent="0.25"/>
  <cols>
    <col min="1" max="1" width="9.42578125" customWidth="1"/>
    <col min="2" max="2" width="32.5703125" customWidth="1"/>
  </cols>
  <sheetData>
    <row r="2" spans="1:8" x14ac:dyDescent="0.25">
      <c r="B2" s="700" t="s">
        <v>572</v>
      </c>
      <c r="C2" s="700"/>
      <c r="D2" s="700"/>
      <c r="E2" s="700"/>
      <c r="F2" s="700"/>
      <c r="G2" s="700"/>
      <c r="H2" s="700"/>
    </row>
    <row r="3" spans="1:8" ht="24.75" customHeight="1" x14ac:dyDescent="0.25">
      <c r="B3" s="710" t="s">
        <v>487</v>
      </c>
      <c r="C3" s="710"/>
      <c r="D3" s="710"/>
      <c r="E3" s="710"/>
      <c r="F3" s="710"/>
      <c r="G3" s="710"/>
      <c r="H3" s="710"/>
    </row>
    <row r="4" spans="1:8" ht="38.25" customHeight="1" x14ac:dyDescent="0.25">
      <c r="A4" s="134"/>
      <c r="B4" s="709" t="s">
        <v>574</v>
      </c>
      <c r="C4" s="709"/>
      <c r="D4" s="709"/>
      <c r="E4" s="709"/>
      <c r="F4" s="709"/>
      <c r="G4" s="709"/>
      <c r="H4" s="709"/>
    </row>
    <row r="5" spans="1:8" ht="9" customHeight="1" x14ac:dyDescent="0.25">
      <c r="B5" s="130"/>
      <c r="C5" s="130"/>
      <c r="D5" s="130"/>
      <c r="E5" s="130"/>
      <c r="F5" s="130"/>
    </row>
    <row r="6" spans="1:8" ht="30" customHeight="1" x14ac:dyDescent="0.25">
      <c r="B6" s="706" t="s">
        <v>99</v>
      </c>
      <c r="C6" s="707"/>
      <c r="D6" s="707"/>
      <c r="E6" s="707"/>
      <c r="F6" s="707"/>
      <c r="G6" s="707"/>
      <c r="H6" s="708"/>
    </row>
    <row r="7" spans="1:8" ht="30" customHeight="1" thickBot="1" x14ac:dyDescent="0.3">
      <c r="B7" s="442" t="s">
        <v>37</v>
      </c>
      <c r="C7" s="315">
        <v>2015</v>
      </c>
      <c r="D7" s="316">
        <v>2016</v>
      </c>
      <c r="E7" s="316">
        <v>2017</v>
      </c>
      <c r="F7" s="317">
        <v>2018</v>
      </c>
      <c r="G7" s="318">
        <v>2019</v>
      </c>
      <c r="H7" s="318">
        <v>2020</v>
      </c>
    </row>
    <row r="8" spans="1:8" ht="30" customHeight="1" x14ac:dyDescent="0.25">
      <c r="B8" s="296" t="s">
        <v>5</v>
      </c>
      <c r="C8" s="443">
        <v>1</v>
      </c>
      <c r="D8" s="319">
        <v>3</v>
      </c>
      <c r="E8" s="319">
        <v>6</v>
      </c>
      <c r="F8" s="311">
        <v>12</v>
      </c>
      <c r="G8" s="311">
        <v>8</v>
      </c>
      <c r="H8" s="311">
        <v>2</v>
      </c>
    </row>
    <row r="9" spans="1:8" ht="30" customHeight="1" x14ac:dyDescent="0.25">
      <c r="B9" s="297" t="s">
        <v>2</v>
      </c>
      <c r="C9" s="444">
        <v>6</v>
      </c>
      <c r="D9" s="305">
        <v>9</v>
      </c>
      <c r="E9" s="305">
        <v>18</v>
      </c>
      <c r="F9" s="253">
        <v>27</v>
      </c>
      <c r="G9" s="253">
        <v>26</v>
      </c>
      <c r="H9" s="253">
        <v>36</v>
      </c>
    </row>
    <row r="10" spans="1:8" ht="30" customHeight="1" thickBot="1" x14ac:dyDescent="0.3">
      <c r="B10" s="320" t="s">
        <v>3</v>
      </c>
      <c r="C10" s="446">
        <v>4</v>
      </c>
      <c r="D10" s="445">
        <v>3</v>
      </c>
      <c r="E10" s="445">
        <v>8</v>
      </c>
      <c r="F10" s="321">
        <v>10</v>
      </c>
      <c r="G10" s="321">
        <v>5</v>
      </c>
      <c r="H10" s="321">
        <v>2</v>
      </c>
    </row>
    <row r="11" spans="1:8" ht="30" customHeight="1" thickBot="1" x14ac:dyDescent="0.3">
      <c r="B11" s="447" t="s">
        <v>1</v>
      </c>
      <c r="C11" s="448">
        <f>SUM(C8:C10)</f>
        <v>11</v>
      </c>
      <c r="D11" s="448">
        <f t="shared" ref="D11:F11" si="0">SUM(D8:D10)</f>
        <v>15</v>
      </c>
      <c r="E11" s="448">
        <f t="shared" si="0"/>
        <v>32</v>
      </c>
      <c r="F11" s="448">
        <f t="shared" si="0"/>
        <v>49</v>
      </c>
      <c r="G11" s="448">
        <f>SUM(G8:G10)</f>
        <v>39</v>
      </c>
      <c r="H11" s="448">
        <f>SUM(H8:H10)</f>
        <v>40</v>
      </c>
    </row>
    <row r="12" spans="1:8" ht="30" customHeight="1" thickTop="1" x14ac:dyDescent="0.25">
      <c r="B12" s="311" t="s">
        <v>350</v>
      </c>
      <c r="C12" s="322">
        <v>138</v>
      </c>
      <c r="D12" s="323">
        <v>146</v>
      </c>
      <c r="E12" s="323">
        <v>208</v>
      </c>
      <c r="F12" s="324" t="s">
        <v>41</v>
      </c>
      <c r="G12" s="325">
        <v>240</v>
      </c>
      <c r="H12" s="325">
        <v>169</v>
      </c>
    </row>
    <row r="13" spans="1:8" ht="30" customHeight="1" x14ac:dyDescent="0.25">
      <c r="B13" s="18" t="s">
        <v>18</v>
      </c>
      <c r="C13" s="149">
        <f t="shared" ref="C13:G13" si="1">C11/C12</f>
        <v>7.9710144927536225E-2</v>
      </c>
      <c r="D13" s="149">
        <f t="shared" si="1"/>
        <v>0.10273972602739725</v>
      </c>
      <c r="E13" s="149">
        <f t="shared" si="1"/>
        <v>0.15384615384615385</v>
      </c>
      <c r="F13" s="149">
        <f t="shared" si="1"/>
        <v>0.22272727272727272</v>
      </c>
      <c r="G13" s="19">
        <f t="shared" si="1"/>
        <v>0.16250000000000001</v>
      </c>
      <c r="H13" s="19">
        <f t="shared" ref="H13" si="2">H11/H12</f>
        <v>0.23668639053254437</v>
      </c>
    </row>
    <row r="14" spans="1:8" ht="15.75" customHeight="1" x14ac:dyDescent="0.25">
      <c r="B14" s="131" t="s">
        <v>51</v>
      </c>
    </row>
    <row r="15" spans="1:8" ht="15.75" customHeight="1" x14ac:dyDescent="0.25">
      <c r="B15" s="1"/>
    </row>
    <row r="16" spans="1:8" ht="15.75" customHeight="1" x14ac:dyDescent="0.25">
      <c r="B16" s="131"/>
    </row>
    <row r="17" spans="2:2" ht="15.75" customHeight="1" x14ac:dyDescent="0.25">
      <c r="B17" s="131"/>
    </row>
    <row r="18" spans="2:2" ht="15.75" customHeight="1" x14ac:dyDescent="0.25">
      <c r="B18" s="131"/>
    </row>
    <row r="19" spans="2:2" ht="15.75" customHeight="1" x14ac:dyDescent="0.25">
      <c r="B19" s="131"/>
    </row>
    <row r="20" spans="2:2" ht="15.75" customHeight="1" x14ac:dyDescent="0.25">
      <c r="B20" s="131"/>
    </row>
    <row r="21" spans="2:2" ht="15.75" customHeight="1" x14ac:dyDescent="0.25">
      <c r="B21" s="131"/>
    </row>
    <row r="22" spans="2:2" ht="15.75" customHeight="1" x14ac:dyDescent="0.25">
      <c r="B22" s="131"/>
    </row>
    <row r="23" spans="2:2" ht="15.75" customHeight="1" x14ac:dyDescent="0.25">
      <c r="B23" s="131"/>
    </row>
    <row r="24" spans="2:2" ht="15.75" customHeight="1" x14ac:dyDescent="0.25">
      <c r="B24" s="131"/>
    </row>
    <row r="25" spans="2:2" ht="15.75" customHeight="1" x14ac:dyDescent="0.25">
      <c r="B25" s="131"/>
    </row>
    <row r="26" spans="2:2" ht="15.75" customHeight="1" x14ac:dyDescent="0.25">
      <c r="B26" s="131"/>
    </row>
    <row r="27" spans="2:2" ht="15.75" customHeight="1" x14ac:dyDescent="0.25">
      <c r="B27" s="131"/>
    </row>
    <row r="28" spans="2:2" ht="15.75" customHeight="1" x14ac:dyDescent="0.25">
      <c r="B28" s="131"/>
    </row>
    <row r="29" spans="2:2" ht="15.75" customHeight="1" x14ac:dyDescent="0.25">
      <c r="B29" s="131"/>
    </row>
    <row r="30" spans="2:2" ht="15.75" customHeight="1" x14ac:dyDescent="0.25">
      <c r="B30" s="131"/>
    </row>
    <row r="31" spans="2:2" ht="15.75" customHeight="1" x14ac:dyDescent="0.25">
      <c r="B31" s="131"/>
    </row>
    <row r="32" spans="2:2" ht="15.75" customHeight="1" x14ac:dyDescent="0.25">
      <c r="B32" s="131"/>
    </row>
    <row r="33" spans="2:2" ht="15.75" customHeight="1" x14ac:dyDescent="0.25">
      <c r="B33" s="131"/>
    </row>
    <row r="34" spans="2:2" ht="15.75" customHeight="1" x14ac:dyDescent="0.25">
      <c r="B34" s="131"/>
    </row>
    <row r="35" spans="2:2" ht="15.75" customHeight="1" x14ac:dyDescent="0.25">
      <c r="B35" s="131"/>
    </row>
  </sheetData>
  <mergeCells count="4">
    <mergeCell ref="B6:H6"/>
    <mergeCell ref="B4:H4"/>
    <mergeCell ref="B2:H2"/>
    <mergeCell ref="B3:H3"/>
  </mergeCells>
  <pageMargins left="0.7" right="0.7" top="0.75" bottom="0.75" header="0.3" footer="0.3"/>
  <pageSetup paperSize="9" orientation="portrait" horizontalDpi="300" verticalDpi="300" r:id="rId1"/>
  <ignoredErrors>
    <ignoredError sqref="C11:H11" formulaRange="1"/>
    <ignoredError sqref="F12" numberStoredAsText="1"/>
  </ignoredError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workbookViewId="0">
      <selection activeCell="P9" sqref="P9"/>
    </sheetView>
  </sheetViews>
  <sheetFormatPr defaultRowHeight="15" x14ac:dyDescent="0.25"/>
  <cols>
    <col min="1" max="1" width="9.42578125" customWidth="1"/>
    <col min="2" max="2" width="31.42578125" customWidth="1"/>
    <col min="9" max="9" width="10" customWidth="1"/>
    <col min="11" max="11" width="10.140625" customWidth="1"/>
  </cols>
  <sheetData>
    <row r="1" spans="1:10" x14ac:dyDescent="0.25">
      <c r="B1" s="163"/>
    </row>
    <row r="2" spans="1:10" x14ac:dyDescent="0.25">
      <c r="B2" s="700" t="s">
        <v>572</v>
      </c>
      <c r="C2" s="700"/>
      <c r="D2" s="700"/>
      <c r="E2" s="700"/>
      <c r="F2" s="700"/>
      <c r="G2" s="700"/>
      <c r="H2" s="700"/>
      <c r="I2" s="40"/>
      <c r="J2" s="40"/>
    </row>
    <row r="3" spans="1:10" ht="28.5" customHeight="1" x14ac:dyDescent="0.25">
      <c r="B3" s="710" t="s">
        <v>487</v>
      </c>
      <c r="C3" s="710"/>
      <c r="D3" s="710"/>
      <c r="E3" s="710"/>
      <c r="F3" s="710"/>
      <c r="G3" s="710"/>
      <c r="H3" s="710"/>
      <c r="I3" s="40"/>
      <c r="J3" s="40"/>
    </row>
    <row r="4" spans="1:10" ht="36" customHeight="1" x14ac:dyDescent="0.25">
      <c r="A4" s="134"/>
      <c r="B4" s="709" t="s">
        <v>573</v>
      </c>
      <c r="C4" s="709"/>
      <c r="D4" s="709"/>
      <c r="E4" s="709"/>
      <c r="F4" s="709"/>
      <c r="G4" s="709"/>
      <c r="H4" s="709"/>
      <c r="I4" s="40"/>
      <c r="J4" s="40"/>
    </row>
    <row r="5" spans="1:10" ht="9.75" customHeight="1" x14ac:dyDescent="0.25">
      <c r="H5" s="40"/>
      <c r="I5" s="40"/>
      <c r="J5" s="40"/>
    </row>
    <row r="6" spans="1:10" ht="30" customHeight="1" x14ac:dyDescent="0.25">
      <c r="B6" s="706" t="s">
        <v>99</v>
      </c>
      <c r="C6" s="707"/>
      <c r="D6" s="707"/>
      <c r="E6" s="707"/>
      <c r="F6" s="707"/>
      <c r="G6" s="707"/>
      <c r="H6" s="708"/>
      <c r="I6" s="159"/>
      <c r="J6" s="159"/>
    </row>
    <row r="7" spans="1:10" ht="30" customHeight="1" thickBot="1" x14ac:dyDescent="0.3">
      <c r="B7" s="442" t="s">
        <v>36</v>
      </c>
      <c r="C7" s="315">
        <v>2015</v>
      </c>
      <c r="D7" s="316">
        <v>2016</v>
      </c>
      <c r="E7" s="316">
        <v>2017</v>
      </c>
      <c r="F7" s="317">
        <v>2018</v>
      </c>
      <c r="G7" s="318">
        <v>2019</v>
      </c>
      <c r="H7" s="318">
        <v>2020</v>
      </c>
      <c r="I7" s="160"/>
      <c r="J7" s="160"/>
    </row>
    <row r="8" spans="1:10" ht="30" customHeight="1" x14ac:dyDescent="0.25">
      <c r="B8" s="296" t="s">
        <v>0</v>
      </c>
      <c r="C8" s="311">
        <v>3</v>
      </c>
      <c r="D8" s="319">
        <v>7</v>
      </c>
      <c r="E8" s="319">
        <v>13</v>
      </c>
      <c r="F8" s="311">
        <v>21</v>
      </c>
      <c r="G8" s="311">
        <v>26</v>
      </c>
      <c r="H8" s="311">
        <v>12</v>
      </c>
      <c r="I8" s="209"/>
      <c r="J8" s="209"/>
    </row>
    <row r="9" spans="1:10" ht="30" customHeight="1" x14ac:dyDescent="0.25">
      <c r="B9" s="297" t="s">
        <v>52</v>
      </c>
      <c r="C9" s="253">
        <v>2</v>
      </c>
      <c r="D9" s="305">
        <v>2</v>
      </c>
      <c r="E9" s="305">
        <v>7</v>
      </c>
      <c r="F9" s="253">
        <v>9</v>
      </c>
      <c r="G9" s="253">
        <v>3</v>
      </c>
      <c r="H9" s="253">
        <v>14</v>
      </c>
      <c r="I9" s="208"/>
      <c r="J9" s="208"/>
    </row>
    <row r="10" spans="1:10" ht="30" customHeight="1" thickBot="1" x14ac:dyDescent="0.3">
      <c r="B10" s="320" t="s">
        <v>53</v>
      </c>
      <c r="C10" s="321">
        <v>6</v>
      </c>
      <c r="D10" s="445">
        <v>6</v>
      </c>
      <c r="E10" s="445">
        <v>12</v>
      </c>
      <c r="F10" s="321">
        <v>19</v>
      </c>
      <c r="G10" s="321">
        <v>10</v>
      </c>
      <c r="H10" s="321">
        <v>14</v>
      </c>
      <c r="I10" s="208"/>
      <c r="J10" s="208"/>
    </row>
    <row r="11" spans="1:10" ht="30" customHeight="1" thickBot="1" x14ac:dyDescent="0.3">
      <c r="B11" s="447" t="s">
        <v>1</v>
      </c>
      <c r="C11" s="448">
        <f t="shared" ref="C11:F11" si="0">SUM(C8:C10)</f>
        <v>11</v>
      </c>
      <c r="D11" s="448">
        <f t="shared" si="0"/>
        <v>15</v>
      </c>
      <c r="E11" s="448">
        <f t="shared" si="0"/>
        <v>32</v>
      </c>
      <c r="F11" s="448">
        <f t="shared" si="0"/>
        <v>49</v>
      </c>
      <c r="G11" s="448">
        <f>SUM(G8:G10)</f>
        <v>39</v>
      </c>
      <c r="H11" s="448">
        <f>SUM(H8:H10)</f>
        <v>40</v>
      </c>
      <c r="I11" s="165"/>
      <c r="J11" s="165"/>
    </row>
    <row r="12" spans="1:10" ht="30" customHeight="1" thickTop="1" x14ac:dyDescent="0.25">
      <c r="B12" s="311" t="s">
        <v>350</v>
      </c>
      <c r="C12" s="322">
        <v>138</v>
      </c>
      <c r="D12" s="323">
        <v>146</v>
      </c>
      <c r="E12" s="323">
        <v>208</v>
      </c>
      <c r="F12" s="324" t="s">
        <v>41</v>
      </c>
      <c r="G12" s="325">
        <v>240</v>
      </c>
      <c r="H12" s="325">
        <v>169</v>
      </c>
      <c r="I12" s="165"/>
      <c r="J12" s="165"/>
    </row>
    <row r="13" spans="1:10" ht="30" customHeight="1" x14ac:dyDescent="0.25">
      <c r="B13" s="18" t="s">
        <v>18</v>
      </c>
      <c r="C13" s="149">
        <f t="shared" ref="C13:G13" si="1">C11/C12</f>
        <v>7.9710144927536225E-2</v>
      </c>
      <c r="D13" s="149">
        <f t="shared" si="1"/>
        <v>0.10273972602739725</v>
      </c>
      <c r="E13" s="149">
        <f t="shared" si="1"/>
        <v>0.15384615384615385</v>
      </c>
      <c r="F13" s="149">
        <f t="shared" si="1"/>
        <v>0.22272727272727272</v>
      </c>
      <c r="G13" s="19">
        <f t="shared" si="1"/>
        <v>0.16250000000000001</v>
      </c>
      <c r="H13" s="19">
        <f t="shared" ref="H13" si="2">H11/H12</f>
        <v>0.23668639053254437</v>
      </c>
      <c r="I13" s="165"/>
      <c r="J13" s="165"/>
    </row>
    <row r="14" spans="1:10" ht="15.75" customHeight="1" x14ac:dyDescent="0.25">
      <c r="B14" s="131" t="s">
        <v>51</v>
      </c>
      <c r="H14" s="40"/>
      <c r="I14" s="40"/>
      <c r="J14" s="40"/>
    </row>
    <row r="15" spans="1:10" ht="15.75" customHeight="1" x14ac:dyDescent="0.25">
      <c r="B15" s="1"/>
    </row>
    <row r="16" spans="1:10" ht="15.75" customHeight="1" x14ac:dyDescent="0.25">
      <c r="B16" s="131"/>
    </row>
    <row r="17" spans="2:2" ht="15.75" customHeight="1" x14ac:dyDescent="0.25"/>
    <row r="18" spans="2:2" ht="15.75" customHeight="1" x14ac:dyDescent="0.25">
      <c r="B18" s="131"/>
    </row>
    <row r="19" spans="2:2" ht="15.75" customHeight="1" x14ac:dyDescent="0.25">
      <c r="B19" s="131"/>
    </row>
    <row r="20" spans="2:2" ht="15.75" customHeight="1" x14ac:dyDescent="0.25">
      <c r="B20" s="131"/>
    </row>
    <row r="21" spans="2:2" ht="15.75" customHeight="1" x14ac:dyDescent="0.25">
      <c r="B21" s="131"/>
    </row>
    <row r="22" spans="2:2" ht="15.75" customHeight="1" x14ac:dyDescent="0.25">
      <c r="B22" s="131"/>
    </row>
    <row r="23" spans="2:2" ht="15.75" customHeight="1" x14ac:dyDescent="0.25">
      <c r="B23" s="131"/>
    </row>
    <row r="24" spans="2:2" ht="15.75" customHeight="1" x14ac:dyDescent="0.25">
      <c r="B24" s="131"/>
    </row>
    <row r="25" spans="2:2" ht="15.75" customHeight="1" x14ac:dyDescent="0.25">
      <c r="B25" s="131"/>
    </row>
    <row r="26" spans="2:2" ht="15.75" customHeight="1" x14ac:dyDescent="0.25">
      <c r="B26" s="131"/>
    </row>
    <row r="27" spans="2:2" ht="15.75" customHeight="1" x14ac:dyDescent="0.25">
      <c r="B27" s="131"/>
    </row>
    <row r="28" spans="2:2" ht="15.75" customHeight="1" x14ac:dyDescent="0.25">
      <c r="B28" s="131"/>
    </row>
    <row r="29" spans="2:2" ht="15.75" customHeight="1" x14ac:dyDescent="0.25">
      <c r="B29" s="131"/>
    </row>
    <row r="30" spans="2:2" ht="15.75" customHeight="1" x14ac:dyDescent="0.25">
      <c r="B30" s="131"/>
    </row>
    <row r="31" spans="2:2" ht="15.75" customHeight="1" x14ac:dyDescent="0.25">
      <c r="B31" s="131"/>
    </row>
    <row r="32" spans="2:2" ht="15.75" customHeight="1" x14ac:dyDescent="0.25">
      <c r="B32" s="131"/>
    </row>
    <row r="33" spans="2:4" ht="15.75" customHeight="1" x14ac:dyDescent="0.25">
      <c r="B33" s="131"/>
    </row>
    <row r="34" spans="2:4" ht="15.75" customHeight="1" x14ac:dyDescent="0.25">
      <c r="B34" s="131"/>
    </row>
    <row r="35" spans="2:4" ht="15.75" customHeight="1" x14ac:dyDescent="0.25">
      <c r="B35" s="131"/>
    </row>
    <row r="36" spans="2:4" ht="15.75" customHeight="1" x14ac:dyDescent="0.25">
      <c r="B36" s="131"/>
      <c r="D36" t="s">
        <v>15</v>
      </c>
    </row>
    <row r="37" spans="2:4" ht="15.75" customHeight="1" x14ac:dyDescent="0.25">
      <c r="B37" s="131"/>
    </row>
    <row r="38" spans="2:4" ht="15.75" customHeight="1" x14ac:dyDescent="0.25">
      <c r="B38" s="131"/>
    </row>
    <row r="39" spans="2:4" ht="15.75" customHeight="1" x14ac:dyDescent="0.25">
      <c r="B39" s="131"/>
    </row>
    <row r="40" spans="2:4" ht="15.75" customHeight="1" x14ac:dyDescent="0.25">
      <c r="B40" s="131"/>
    </row>
    <row r="41" spans="2:4" ht="15.75" customHeight="1" x14ac:dyDescent="0.25">
      <c r="B41" s="131"/>
    </row>
    <row r="42" spans="2:4" ht="15.75" customHeight="1" x14ac:dyDescent="0.25">
      <c r="B42" s="131"/>
    </row>
    <row r="43" spans="2:4" ht="15.75" customHeight="1" x14ac:dyDescent="0.25">
      <c r="B43" s="131"/>
    </row>
  </sheetData>
  <mergeCells count="4">
    <mergeCell ref="B6:H6"/>
    <mergeCell ref="B4:H4"/>
    <mergeCell ref="B2:H2"/>
    <mergeCell ref="B3:H3"/>
  </mergeCells>
  <pageMargins left="0.7" right="0.7" top="0.75" bottom="0.75" header="0.3" footer="0.3"/>
  <ignoredErrors>
    <ignoredError sqref="C11:H11" formulaRange="1"/>
    <ignoredError sqref="F12" numberStoredAsText="1"/>
  </ignoredErrors>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43"/>
  <sheetViews>
    <sheetView showGridLines="0" workbookViewId="0">
      <selection activeCell="E19" sqref="E19"/>
    </sheetView>
  </sheetViews>
  <sheetFormatPr defaultRowHeight="15" x14ac:dyDescent="0.25"/>
  <cols>
    <col min="1" max="1" width="9.85546875" customWidth="1"/>
    <col min="2" max="2" width="11.5703125" customWidth="1"/>
    <col min="3" max="3" width="15.7109375" customWidth="1"/>
    <col min="4" max="4" width="15" customWidth="1"/>
    <col min="5" max="5" width="15.42578125" customWidth="1"/>
    <col min="6" max="6" width="14.5703125" customWidth="1"/>
    <col min="12" max="12" width="9.85546875" customWidth="1"/>
    <col min="13" max="13" width="12" customWidth="1"/>
    <col min="14" max="14" width="9.85546875" customWidth="1"/>
    <col min="17" max="17" width="10" customWidth="1"/>
    <col min="19" max="19" width="10.140625" customWidth="1"/>
  </cols>
  <sheetData>
    <row r="2" spans="1:18" ht="18.75" x14ac:dyDescent="0.25">
      <c r="B2" s="700" t="s">
        <v>572</v>
      </c>
      <c r="C2" s="700"/>
      <c r="D2" s="700"/>
      <c r="E2" s="700"/>
      <c r="F2" s="700"/>
      <c r="H2" s="167"/>
      <c r="I2" s="167"/>
      <c r="J2" s="167"/>
      <c r="K2" s="167"/>
      <c r="L2" s="167"/>
      <c r="M2" s="167"/>
      <c r="N2" s="167"/>
      <c r="O2" s="167"/>
      <c r="P2" s="40"/>
      <c r="Q2" s="40"/>
      <c r="R2" s="40"/>
    </row>
    <row r="3" spans="1:18" ht="15" customHeight="1" x14ac:dyDescent="0.25">
      <c r="B3" s="710" t="s">
        <v>487</v>
      </c>
      <c r="C3" s="710"/>
      <c r="D3" s="710"/>
      <c r="E3" s="710"/>
      <c r="F3" s="710"/>
      <c r="H3" s="158"/>
      <c r="I3" s="158"/>
      <c r="J3" s="40"/>
      <c r="K3" s="40"/>
      <c r="L3" s="40"/>
      <c r="M3" s="40"/>
      <c r="N3" s="40"/>
      <c r="O3" s="40"/>
      <c r="P3" s="40"/>
      <c r="Q3" s="40"/>
      <c r="R3" s="40"/>
    </row>
    <row r="4" spans="1:18" ht="36" customHeight="1" x14ac:dyDescent="0.25">
      <c r="A4" s="134"/>
      <c r="B4" s="711" t="s">
        <v>571</v>
      </c>
      <c r="C4" s="711"/>
      <c r="D4" s="711"/>
      <c r="E4" s="711"/>
      <c r="F4" s="711"/>
      <c r="H4" s="164"/>
      <c r="I4" s="164"/>
      <c r="J4" s="40"/>
      <c r="K4" s="40"/>
      <c r="L4" s="40"/>
      <c r="M4" s="40"/>
      <c r="N4" s="40"/>
      <c r="O4" s="40"/>
      <c r="P4" s="40"/>
      <c r="Q4" s="40"/>
      <c r="R4" s="40"/>
    </row>
    <row r="5" spans="1:18" ht="11.25" customHeight="1" x14ac:dyDescent="0.25">
      <c r="H5" s="40"/>
      <c r="I5" s="40"/>
      <c r="J5" s="40"/>
      <c r="K5" s="40"/>
      <c r="L5" s="40"/>
      <c r="M5" s="40"/>
      <c r="N5" s="40"/>
      <c r="O5" s="40"/>
      <c r="P5" s="40"/>
      <c r="Q5" s="40"/>
      <c r="R5" s="40"/>
    </row>
    <row r="6" spans="1:18" ht="30" customHeight="1" x14ac:dyDescent="0.25">
      <c r="B6" s="706" t="s">
        <v>99</v>
      </c>
      <c r="C6" s="707"/>
      <c r="D6" s="707"/>
      <c r="E6" s="707"/>
      <c r="F6" s="708"/>
      <c r="H6" s="159"/>
      <c r="I6" s="159"/>
      <c r="J6" s="159"/>
      <c r="K6" s="159"/>
      <c r="L6" s="159"/>
      <c r="M6" s="159"/>
      <c r="N6" s="159"/>
      <c r="O6" s="159"/>
      <c r="P6" s="159"/>
      <c r="Q6" s="159"/>
      <c r="R6" s="159"/>
    </row>
    <row r="7" spans="1:18" ht="30" customHeight="1" x14ac:dyDescent="0.25">
      <c r="B7" s="800" t="s">
        <v>7</v>
      </c>
      <c r="C7" s="802" t="s">
        <v>225</v>
      </c>
      <c r="D7" s="803"/>
      <c r="E7" s="804"/>
      <c r="F7" s="805" t="s">
        <v>66</v>
      </c>
      <c r="H7" s="160"/>
      <c r="I7" s="160"/>
      <c r="J7" s="160"/>
      <c r="K7" s="160"/>
      <c r="L7" s="160"/>
      <c r="M7" s="160"/>
      <c r="N7" s="160"/>
      <c r="O7" s="160"/>
      <c r="P7" s="160"/>
      <c r="Q7" s="160"/>
      <c r="R7" s="160"/>
    </row>
    <row r="8" spans="1:18" ht="35.25" customHeight="1" thickBot="1" x14ac:dyDescent="0.3">
      <c r="B8" s="801"/>
      <c r="C8" s="213" t="s">
        <v>223</v>
      </c>
      <c r="D8" s="214" t="s">
        <v>59</v>
      </c>
      <c r="E8" s="215" t="s">
        <v>224</v>
      </c>
      <c r="F8" s="720"/>
      <c r="H8" s="160"/>
      <c r="I8" s="160"/>
      <c r="J8" s="209"/>
      <c r="K8" s="209"/>
      <c r="L8" s="209"/>
      <c r="M8" s="209"/>
      <c r="N8" s="209"/>
      <c r="O8" s="209"/>
      <c r="P8" s="209"/>
      <c r="Q8" s="209"/>
      <c r="R8" s="209"/>
    </row>
    <row r="9" spans="1:18" ht="30" customHeight="1" thickTop="1" x14ac:dyDescent="0.25">
      <c r="B9" s="216">
        <v>2015</v>
      </c>
      <c r="C9" s="224" t="s">
        <v>20</v>
      </c>
      <c r="D9" s="216" t="s">
        <v>20</v>
      </c>
      <c r="E9" s="225" t="s">
        <v>20</v>
      </c>
      <c r="F9" s="217" t="s">
        <v>473</v>
      </c>
      <c r="H9" s="208"/>
      <c r="I9" s="208"/>
      <c r="J9" s="161"/>
      <c r="K9" s="161"/>
      <c r="L9" s="161"/>
      <c r="M9" s="161"/>
      <c r="N9" s="161"/>
      <c r="O9" s="161"/>
      <c r="P9" s="208"/>
      <c r="Q9" s="208"/>
      <c r="R9" s="208"/>
    </row>
    <row r="10" spans="1:18" ht="30" customHeight="1" x14ac:dyDescent="0.25">
      <c r="B10" s="14">
        <v>2016</v>
      </c>
      <c r="C10" s="226" t="s">
        <v>20</v>
      </c>
      <c r="D10" s="14" t="s">
        <v>20</v>
      </c>
      <c r="E10" s="227" t="s">
        <v>20</v>
      </c>
      <c r="F10" s="218" t="s">
        <v>24</v>
      </c>
      <c r="H10" s="208"/>
      <c r="I10" s="208"/>
      <c r="J10" s="208"/>
      <c r="K10" s="208"/>
      <c r="L10" s="208"/>
      <c r="M10" s="208"/>
      <c r="N10" s="208"/>
      <c r="O10" s="208"/>
      <c r="P10" s="208"/>
      <c r="Q10" s="208"/>
      <c r="R10" s="208"/>
    </row>
    <row r="11" spans="1:18" ht="30" customHeight="1" x14ac:dyDescent="0.25">
      <c r="B11" s="14">
        <v>2017</v>
      </c>
      <c r="C11" s="204" t="s">
        <v>20</v>
      </c>
      <c r="D11" s="228" t="s">
        <v>20</v>
      </c>
      <c r="E11" s="229" t="s">
        <v>20</v>
      </c>
      <c r="F11" s="218" t="s">
        <v>474</v>
      </c>
      <c r="H11" s="208"/>
      <c r="I11" s="208"/>
      <c r="J11" s="165"/>
      <c r="K11" s="165"/>
      <c r="L11" s="165"/>
      <c r="M11" s="165"/>
      <c r="N11" s="165"/>
      <c r="O11" s="165"/>
      <c r="P11" s="165"/>
      <c r="Q11" s="165"/>
      <c r="R11" s="165"/>
    </row>
    <row r="12" spans="1:18" ht="30" customHeight="1" x14ac:dyDescent="0.25">
      <c r="B12" s="14">
        <v>2018</v>
      </c>
      <c r="C12" s="219">
        <v>11</v>
      </c>
      <c r="D12" s="220">
        <v>13</v>
      </c>
      <c r="E12" s="221">
        <v>25</v>
      </c>
      <c r="F12" s="218" t="s">
        <v>252</v>
      </c>
      <c r="H12" s="208"/>
      <c r="I12" s="208"/>
      <c r="J12" s="165"/>
      <c r="K12" s="165"/>
      <c r="L12" s="165"/>
      <c r="M12" s="165"/>
      <c r="N12" s="165"/>
      <c r="O12" s="165"/>
      <c r="P12" s="165"/>
      <c r="Q12" s="165"/>
      <c r="R12" s="165"/>
    </row>
    <row r="13" spans="1:18" ht="30" customHeight="1" x14ac:dyDescent="0.25">
      <c r="B13" s="222">
        <v>2019</v>
      </c>
      <c r="C13" s="223">
        <v>9</v>
      </c>
      <c r="D13" s="220">
        <v>4</v>
      </c>
      <c r="E13" s="221">
        <v>26</v>
      </c>
      <c r="F13" s="218" t="s">
        <v>251</v>
      </c>
      <c r="H13" s="208"/>
      <c r="I13" s="208"/>
      <c r="J13" s="161"/>
      <c r="K13" s="161"/>
      <c r="L13" s="161"/>
      <c r="M13" s="161"/>
      <c r="N13" s="161"/>
      <c r="O13" s="161"/>
      <c r="P13" s="165"/>
      <c r="Q13" s="165"/>
      <c r="R13" s="165"/>
    </row>
    <row r="14" spans="1:18" ht="28.5" customHeight="1" x14ac:dyDescent="0.25">
      <c r="B14" s="222">
        <v>2020</v>
      </c>
      <c r="C14" s="223">
        <v>2</v>
      </c>
      <c r="D14" s="220">
        <v>13</v>
      </c>
      <c r="E14" s="221">
        <v>25</v>
      </c>
      <c r="F14" s="218" t="s">
        <v>298</v>
      </c>
      <c r="G14" s="3"/>
      <c r="H14" s="166"/>
      <c r="I14" s="166"/>
      <c r="J14" s="40"/>
      <c r="K14" s="40"/>
      <c r="L14" s="40"/>
      <c r="M14" s="40"/>
      <c r="N14" s="40"/>
      <c r="O14" s="40"/>
      <c r="P14" s="40"/>
      <c r="Q14" s="40"/>
      <c r="R14" s="40"/>
    </row>
    <row r="15" spans="1:18" ht="15.75" customHeight="1" x14ac:dyDescent="0.25">
      <c r="B15" s="131" t="s">
        <v>51</v>
      </c>
      <c r="F15" s="157"/>
      <c r="G15" s="3"/>
    </row>
    <row r="16" spans="1:18" ht="15.75" customHeight="1" x14ac:dyDescent="0.25">
      <c r="B16" s="1" t="s">
        <v>356</v>
      </c>
      <c r="F16" s="157"/>
      <c r="G16" s="3"/>
    </row>
    <row r="17" spans="5:7" ht="15.75" customHeight="1" x14ac:dyDescent="0.25">
      <c r="F17" s="157"/>
      <c r="G17" s="3"/>
    </row>
    <row r="18" spans="5:7" ht="15.75" customHeight="1" x14ac:dyDescent="0.25">
      <c r="F18" s="157"/>
      <c r="G18" s="3"/>
    </row>
    <row r="19" spans="5:7" ht="15.75" customHeight="1" x14ac:dyDescent="0.25">
      <c r="E19" t="s">
        <v>15</v>
      </c>
      <c r="F19" s="157"/>
      <c r="G19" s="3"/>
    </row>
    <row r="20" spans="5:7" ht="15.75" customHeight="1" x14ac:dyDescent="0.25">
      <c r="F20" s="157"/>
      <c r="G20" s="3"/>
    </row>
    <row r="21" spans="5:7" ht="15.75" customHeight="1" x14ac:dyDescent="0.25">
      <c r="F21" s="157"/>
      <c r="G21" s="3"/>
    </row>
    <row r="22" spans="5:7" ht="15.75" customHeight="1" x14ac:dyDescent="0.25">
      <c r="F22" s="157"/>
      <c r="G22" s="3"/>
    </row>
    <row r="23" spans="5:7" ht="15.75" customHeight="1" x14ac:dyDescent="0.25">
      <c r="F23" s="157"/>
      <c r="G23" s="3"/>
    </row>
    <row r="24" spans="5:7" ht="15.75" customHeight="1" x14ac:dyDescent="0.25">
      <c r="F24" s="157"/>
      <c r="G24" s="3"/>
    </row>
    <row r="25" spans="5:7" ht="15.75" customHeight="1" x14ac:dyDescent="0.25">
      <c r="F25" s="157"/>
      <c r="G25" s="3"/>
    </row>
    <row r="26" spans="5:7" ht="15.75" customHeight="1" x14ac:dyDescent="0.25">
      <c r="F26" s="157"/>
      <c r="G26" s="3"/>
    </row>
    <row r="27" spans="5:7" ht="15.75" customHeight="1" x14ac:dyDescent="0.25">
      <c r="F27" s="157"/>
      <c r="G27" s="3"/>
    </row>
    <row r="28" spans="5:7" ht="15.75" customHeight="1" x14ac:dyDescent="0.25">
      <c r="F28" s="157"/>
      <c r="G28" s="3"/>
    </row>
    <row r="29" spans="5:7" ht="15.75" customHeight="1" x14ac:dyDescent="0.25">
      <c r="F29" s="157"/>
      <c r="G29" s="3"/>
    </row>
    <row r="30" spans="5:7" ht="15.75" customHeight="1" x14ac:dyDescent="0.25">
      <c r="F30" s="157"/>
      <c r="G30" s="3"/>
    </row>
    <row r="31" spans="5:7" ht="15.75" customHeight="1" x14ac:dyDescent="0.25">
      <c r="F31" s="157"/>
      <c r="G31" s="3"/>
    </row>
    <row r="32" spans="5:7" ht="15.75" customHeight="1" x14ac:dyDescent="0.25">
      <c r="F32" s="157"/>
      <c r="G32" s="3"/>
    </row>
    <row r="33" spans="6:7" ht="15.75" customHeight="1" x14ac:dyDescent="0.25">
      <c r="F33" s="157"/>
      <c r="G33" s="3"/>
    </row>
    <row r="34" spans="6:7" ht="15.75" customHeight="1" x14ac:dyDescent="0.25">
      <c r="F34" s="157"/>
      <c r="G34" s="3"/>
    </row>
    <row r="35" spans="6:7" ht="15.75" customHeight="1" x14ac:dyDescent="0.25">
      <c r="F35" s="157"/>
      <c r="G35" s="3"/>
    </row>
    <row r="36" spans="6:7" ht="15.75" customHeight="1" x14ac:dyDescent="0.25">
      <c r="F36" s="157"/>
      <c r="G36" s="3"/>
    </row>
    <row r="37" spans="6:7" ht="15.75" customHeight="1" x14ac:dyDescent="0.25">
      <c r="F37" s="157"/>
      <c r="G37" s="3"/>
    </row>
    <row r="38" spans="6:7" ht="15.75" customHeight="1" x14ac:dyDescent="0.25">
      <c r="F38" s="157"/>
      <c r="G38" s="3"/>
    </row>
    <row r="39" spans="6:7" ht="15.75" customHeight="1" x14ac:dyDescent="0.25">
      <c r="F39" s="157"/>
      <c r="G39" s="3"/>
    </row>
    <row r="40" spans="6:7" ht="15.75" customHeight="1" x14ac:dyDescent="0.25">
      <c r="F40" s="157"/>
      <c r="G40" s="3"/>
    </row>
    <row r="41" spans="6:7" ht="15.75" customHeight="1" x14ac:dyDescent="0.25">
      <c r="F41" s="157"/>
      <c r="G41" s="3"/>
    </row>
    <row r="42" spans="6:7" ht="15.75" customHeight="1" x14ac:dyDescent="0.25">
      <c r="F42" s="157"/>
      <c r="G42" s="3"/>
    </row>
    <row r="43" spans="6:7" ht="15.75" customHeight="1" x14ac:dyDescent="0.25">
      <c r="F43" s="157"/>
      <c r="G43" s="3"/>
    </row>
  </sheetData>
  <mergeCells count="7">
    <mergeCell ref="B2:F2"/>
    <mergeCell ref="B6:F6"/>
    <mergeCell ref="B7:B8"/>
    <mergeCell ref="C7:E7"/>
    <mergeCell ref="F7:F8"/>
    <mergeCell ref="B4:F4"/>
    <mergeCell ref="B3:F3"/>
  </mergeCells>
  <pageMargins left="0.7" right="0.7" top="0.75" bottom="0.75" header="0.3" footer="0.3"/>
  <pageSetup paperSize="9" orientation="portrait" horizontalDpi="300" verticalDpi="300" r:id="rId1"/>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2"/>
  <sheetViews>
    <sheetView showGridLines="0" workbookViewId="0">
      <selection activeCell="L7" sqref="L7"/>
    </sheetView>
  </sheetViews>
  <sheetFormatPr defaultRowHeight="15" x14ac:dyDescent="0.25"/>
  <cols>
    <col min="1" max="1" width="10.28515625" customWidth="1"/>
    <col min="2" max="2" width="33.7109375" customWidth="1"/>
  </cols>
  <sheetData>
    <row r="2" spans="2:8" ht="15.75" customHeight="1" x14ac:dyDescent="0.25">
      <c r="B2" s="700" t="s">
        <v>565</v>
      </c>
      <c r="C2" s="700"/>
      <c r="D2" s="700"/>
      <c r="E2" s="700"/>
      <c r="F2" s="700"/>
      <c r="G2" s="700"/>
      <c r="H2" s="700"/>
    </row>
    <row r="3" spans="2:8" ht="21" customHeight="1" x14ac:dyDescent="0.25">
      <c r="B3" s="700" t="s">
        <v>488</v>
      </c>
      <c r="C3" s="700"/>
      <c r="D3" s="700"/>
      <c r="E3" s="700"/>
      <c r="F3" s="700"/>
      <c r="G3" s="700"/>
      <c r="H3" s="700"/>
    </row>
    <row r="4" spans="2:8" ht="40.5" customHeight="1" x14ac:dyDescent="0.25">
      <c r="B4" s="806" t="s">
        <v>570</v>
      </c>
      <c r="C4" s="806"/>
      <c r="D4" s="806"/>
      <c r="E4" s="806"/>
      <c r="F4" s="806"/>
      <c r="G4" s="806"/>
      <c r="H4" s="806"/>
    </row>
    <row r="5" spans="2:8" ht="8.25" customHeight="1" x14ac:dyDescent="0.25">
      <c r="B5" s="455"/>
      <c r="C5" s="455"/>
      <c r="D5" s="455"/>
      <c r="E5" s="455"/>
      <c r="F5" s="455"/>
      <c r="G5" s="455"/>
      <c r="H5" s="455"/>
    </row>
    <row r="6" spans="2:8" ht="30" customHeight="1" x14ac:dyDescent="0.25">
      <c r="B6" s="706" t="s">
        <v>299</v>
      </c>
      <c r="C6" s="707"/>
      <c r="D6" s="707"/>
      <c r="E6" s="707"/>
      <c r="F6" s="707"/>
      <c r="G6" s="707"/>
      <c r="H6" s="708"/>
    </row>
    <row r="7" spans="2:8" ht="30" customHeight="1" thickBot="1" x14ac:dyDescent="0.3">
      <c r="B7" s="314" t="s">
        <v>37</v>
      </c>
      <c r="C7" s="315">
        <v>2015</v>
      </c>
      <c r="D7" s="316">
        <v>2016</v>
      </c>
      <c r="E7" s="316">
        <v>2017</v>
      </c>
      <c r="F7" s="317">
        <v>2018</v>
      </c>
      <c r="G7" s="318">
        <v>2019</v>
      </c>
      <c r="H7" s="318">
        <v>2020</v>
      </c>
    </row>
    <row r="8" spans="2:8" ht="30" customHeight="1" x14ac:dyDescent="0.25">
      <c r="B8" s="296" t="s">
        <v>5</v>
      </c>
      <c r="C8" s="311" t="s">
        <v>20</v>
      </c>
      <c r="D8" s="319">
        <v>11</v>
      </c>
      <c r="E8" s="319">
        <v>13</v>
      </c>
      <c r="F8" s="311">
        <v>13</v>
      </c>
      <c r="G8" s="311">
        <v>19</v>
      </c>
      <c r="H8" s="311">
        <v>5</v>
      </c>
    </row>
    <row r="9" spans="2:8" ht="30" customHeight="1" x14ac:dyDescent="0.25">
      <c r="B9" s="297" t="s">
        <v>2</v>
      </c>
      <c r="C9" s="253" t="s">
        <v>20</v>
      </c>
      <c r="D9" s="305">
        <v>20</v>
      </c>
      <c r="E9" s="305">
        <v>46</v>
      </c>
      <c r="F9" s="253">
        <v>37</v>
      </c>
      <c r="G9" s="253">
        <v>41</v>
      </c>
      <c r="H9" s="253">
        <v>45</v>
      </c>
    </row>
    <row r="10" spans="2:8" ht="30" customHeight="1" thickBot="1" x14ac:dyDescent="0.3">
      <c r="B10" s="320" t="s">
        <v>3</v>
      </c>
      <c r="C10" s="321" t="s">
        <v>20</v>
      </c>
      <c r="D10" s="445">
        <v>6</v>
      </c>
      <c r="E10" s="445">
        <v>11</v>
      </c>
      <c r="F10" s="321">
        <v>16</v>
      </c>
      <c r="G10" s="321">
        <v>18</v>
      </c>
      <c r="H10" s="321">
        <v>6</v>
      </c>
    </row>
    <row r="11" spans="2:8" ht="30" customHeight="1" thickBot="1" x14ac:dyDescent="0.3">
      <c r="B11" s="447" t="s">
        <v>1</v>
      </c>
      <c r="C11" s="448" t="s">
        <v>20</v>
      </c>
      <c r="D11" s="448">
        <f t="shared" ref="D11:F11" si="0">SUM(D8:D10)</f>
        <v>37</v>
      </c>
      <c r="E11" s="448">
        <f t="shared" si="0"/>
        <v>70</v>
      </c>
      <c r="F11" s="448">
        <f t="shared" si="0"/>
        <v>66</v>
      </c>
      <c r="G11" s="448">
        <f>SUM(G8:G10)</f>
        <v>78</v>
      </c>
      <c r="H11" s="448">
        <f>SUM(H8:H10)</f>
        <v>56</v>
      </c>
    </row>
    <row r="12" spans="2:8" ht="30" customHeight="1" thickTop="1" x14ac:dyDescent="0.25">
      <c r="B12" s="311" t="s">
        <v>350</v>
      </c>
      <c r="C12" s="322">
        <v>138</v>
      </c>
      <c r="D12" s="323">
        <v>146</v>
      </c>
      <c r="E12" s="323">
        <v>208</v>
      </c>
      <c r="F12" s="324" t="s">
        <v>41</v>
      </c>
      <c r="G12" s="325">
        <v>240</v>
      </c>
      <c r="H12" s="325">
        <v>169</v>
      </c>
    </row>
    <row r="13" spans="2:8" ht="30" customHeight="1" x14ac:dyDescent="0.25">
      <c r="B13" s="18" t="s">
        <v>18</v>
      </c>
      <c r="C13" s="149" t="s">
        <v>20</v>
      </c>
      <c r="D13" s="149">
        <f t="shared" ref="D13:G13" si="1">D11/D12</f>
        <v>0.25342465753424659</v>
      </c>
      <c r="E13" s="149">
        <f t="shared" si="1"/>
        <v>0.33653846153846156</v>
      </c>
      <c r="F13" s="149">
        <f t="shared" si="1"/>
        <v>0.3</v>
      </c>
      <c r="G13" s="19">
        <f t="shared" si="1"/>
        <v>0.32500000000000001</v>
      </c>
      <c r="H13" s="19">
        <f t="shared" ref="H13" si="2">H11/H12</f>
        <v>0.33136094674556216</v>
      </c>
    </row>
    <row r="14" spans="2:8" ht="15.75" customHeight="1" x14ac:dyDescent="0.25">
      <c r="B14" s="131" t="s">
        <v>51</v>
      </c>
    </row>
    <row r="15" spans="2:8" ht="15.75" customHeight="1" x14ac:dyDescent="0.25">
      <c r="B15" s="1" t="s">
        <v>356</v>
      </c>
    </row>
    <row r="16" spans="2:8" ht="15.75" customHeight="1" x14ac:dyDescent="0.25">
      <c r="B16" s="131"/>
    </row>
    <row r="17" spans="2:6" ht="15.75" customHeight="1" x14ac:dyDescent="0.25">
      <c r="B17" s="131"/>
    </row>
    <row r="18" spans="2:6" ht="15.75" customHeight="1" x14ac:dyDescent="0.25">
      <c r="B18" s="131"/>
    </row>
    <row r="19" spans="2:6" ht="15.75" customHeight="1" x14ac:dyDescent="0.25">
      <c r="B19" s="131"/>
    </row>
    <row r="20" spans="2:6" ht="15.75" customHeight="1" x14ac:dyDescent="0.25">
      <c r="B20" s="131"/>
      <c r="F20" t="s">
        <v>15</v>
      </c>
    </row>
    <row r="21" spans="2:6" ht="15.75" customHeight="1" x14ac:dyDescent="0.25">
      <c r="B21" s="131"/>
    </row>
    <row r="22" spans="2:6" ht="15.75" customHeight="1" x14ac:dyDescent="0.25">
      <c r="B22" s="131"/>
    </row>
    <row r="23" spans="2:6" ht="15.75" customHeight="1" x14ac:dyDescent="0.25">
      <c r="B23" s="131"/>
    </row>
    <row r="24" spans="2:6" ht="15.75" customHeight="1" x14ac:dyDescent="0.25">
      <c r="B24" s="131"/>
    </row>
    <row r="25" spans="2:6" ht="15.75" customHeight="1" x14ac:dyDescent="0.25">
      <c r="B25" s="131"/>
    </row>
    <row r="26" spans="2:6" ht="15.75" customHeight="1" x14ac:dyDescent="0.25">
      <c r="B26" s="131"/>
    </row>
    <row r="27" spans="2:6" ht="15.75" customHeight="1" x14ac:dyDescent="0.25">
      <c r="B27" s="131"/>
    </row>
    <row r="28" spans="2:6" ht="15.75" customHeight="1" x14ac:dyDescent="0.25">
      <c r="B28" s="131"/>
    </row>
    <row r="29" spans="2:6" ht="15.75" customHeight="1" x14ac:dyDescent="0.25">
      <c r="B29" s="131"/>
    </row>
    <row r="30" spans="2:6" ht="15.75" customHeight="1" x14ac:dyDescent="0.25">
      <c r="B30" s="131"/>
    </row>
    <row r="31" spans="2:6" ht="15.75" customHeight="1" x14ac:dyDescent="0.25">
      <c r="B31" s="131"/>
    </row>
    <row r="32" spans="2:6" ht="15.75" customHeight="1" x14ac:dyDescent="0.25">
      <c r="B32" s="131"/>
    </row>
    <row r="33" spans="2:2" ht="15.75" customHeight="1" x14ac:dyDescent="0.25">
      <c r="B33" s="131"/>
    </row>
    <row r="34" spans="2:2" ht="15.75" customHeight="1" x14ac:dyDescent="0.25">
      <c r="B34" s="131"/>
    </row>
    <row r="35" spans="2:2" ht="15.75" customHeight="1" x14ac:dyDescent="0.25">
      <c r="B35" s="131"/>
    </row>
    <row r="36" spans="2:2" ht="15.75" customHeight="1" x14ac:dyDescent="0.25">
      <c r="B36" s="131"/>
    </row>
    <row r="37" spans="2:2" ht="15.75" customHeight="1" x14ac:dyDescent="0.25">
      <c r="B37" s="131"/>
    </row>
    <row r="38" spans="2:2" ht="15.75" customHeight="1" x14ac:dyDescent="0.25">
      <c r="B38" s="131"/>
    </row>
    <row r="39" spans="2:2" ht="15.75" customHeight="1" x14ac:dyDescent="0.25">
      <c r="B39" s="131"/>
    </row>
    <row r="40" spans="2:2" ht="15.75" customHeight="1" x14ac:dyDescent="0.25">
      <c r="B40" s="131"/>
    </row>
    <row r="41" spans="2:2" ht="15.75" customHeight="1" x14ac:dyDescent="0.25">
      <c r="B41" s="131"/>
    </row>
    <row r="42" spans="2:2" ht="15.75" customHeight="1" x14ac:dyDescent="0.25">
      <c r="B42" s="131"/>
    </row>
  </sheetData>
  <mergeCells count="4">
    <mergeCell ref="B6:H6"/>
    <mergeCell ref="B2:H2"/>
    <mergeCell ref="B4:H4"/>
    <mergeCell ref="B3:H3"/>
  </mergeCells>
  <pageMargins left="0.7" right="0.7" top="0.75" bottom="0.75" header="0.3" footer="0.3"/>
  <ignoredErrors>
    <ignoredError sqref="D11:H11" formulaRange="1"/>
    <ignoredError sqref="F12" numberStoredAsText="1"/>
  </ignoredErrors>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2"/>
  <sheetViews>
    <sheetView showGridLines="0" workbookViewId="0">
      <selection activeCell="G20" sqref="G20"/>
    </sheetView>
  </sheetViews>
  <sheetFormatPr defaultRowHeight="15" x14ac:dyDescent="0.25"/>
  <cols>
    <col min="1" max="1" width="9.7109375" customWidth="1"/>
    <col min="2" max="2" width="32.28515625" customWidth="1"/>
    <col min="8" max="8" width="9.28515625" customWidth="1"/>
    <col min="9" max="9" width="2.85546875" customWidth="1"/>
  </cols>
  <sheetData>
    <row r="1" spans="2:9" ht="15.75" customHeight="1" x14ac:dyDescent="0.25">
      <c r="B1" s="131"/>
    </row>
    <row r="2" spans="2:9" ht="15.75" customHeight="1" x14ac:dyDescent="0.25">
      <c r="B2" s="700" t="s">
        <v>568</v>
      </c>
      <c r="C2" s="700"/>
      <c r="D2" s="700"/>
      <c r="E2" s="700"/>
      <c r="F2" s="700"/>
      <c r="G2" s="700"/>
      <c r="H2" s="700"/>
    </row>
    <row r="3" spans="2:9" ht="26.25" customHeight="1" x14ac:dyDescent="0.25">
      <c r="B3" s="700" t="s">
        <v>488</v>
      </c>
      <c r="C3" s="700"/>
      <c r="D3" s="700"/>
      <c r="E3" s="700"/>
      <c r="F3" s="700"/>
      <c r="G3" s="700"/>
      <c r="H3" s="700"/>
    </row>
    <row r="4" spans="2:9" ht="36.75" customHeight="1" x14ac:dyDescent="0.25">
      <c r="B4" s="806" t="s">
        <v>569</v>
      </c>
      <c r="C4" s="806"/>
      <c r="D4" s="806"/>
      <c r="E4" s="806"/>
      <c r="F4" s="806"/>
      <c r="G4" s="806"/>
      <c r="H4" s="806"/>
    </row>
    <row r="5" spans="2:9" ht="12.75" customHeight="1" x14ac:dyDescent="0.25">
      <c r="B5" s="455"/>
      <c r="C5" s="455"/>
      <c r="D5" s="455"/>
      <c r="E5" s="455"/>
      <c r="F5" s="455"/>
      <c r="G5" s="455"/>
      <c r="H5" s="455"/>
    </row>
    <row r="6" spans="2:9" ht="30" customHeight="1" x14ac:dyDescent="0.25">
      <c r="B6" s="706" t="s">
        <v>299</v>
      </c>
      <c r="C6" s="707"/>
      <c r="D6" s="707"/>
      <c r="E6" s="707"/>
      <c r="F6" s="707"/>
      <c r="G6" s="707"/>
      <c r="H6" s="708"/>
    </row>
    <row r="7" spans="2:9" ht="30" customHeight="1" thickBot="1" x14ac:dyDescent="0.3">
      <c r="B7" s="314" t="s">
        <v>36</v>
      </c>
      <c r="C7" s="315">
        <v>2015</v>
      </c>
      <c r="D7" s="316">
        <v>2016</v>
      </c>
      <c r="E7" s="316">
        <v>2017</v>
      </c>
      <c r="F7" s="317">
        <v>2018</v>
      </c>
      <c r="G7" s="318">
        <v>2019</v>
      </c>
      <c r="H7" s="318">
        <v>2020</v>
      </c>
    </row>
    <row r="8" spans="2:9" ht="30" customHeight="1" x14ac:dyDescent="0.25">
      <c r="B8" s="296" t="s">
        <v>0</v>
      </c>
      <c r="C8" s="311" t="s">
        <v>20</v>
      </c>
      <c r="D8" s="319">
        <v>5</v>
      </c>
      <c r="E8" s="319">
        <v>15</v>
      </c>
      <c r="F8" s="311">
        <v>19</v>
      </c>
      <c r="G8" s="311">
        <v>27</v>
      </c>
      <c r="H8" s="311">
        <v>10</v>
      </c>
    </row>
    <row r="9" spans="2:9" ht="30" customHeight="1" x14ac:dyDescent="0.25">
      <c r="B9" s="297" t="s">
        <v>52</v>
      </c>
      <c r="C9" s="253" t="s">
        <v>20</v>
      </c>
      <c r="D9" s="305">
        <v>16</v>
      </c>
      <c r="E9" s="305">
        <v>33</v>
      </c>
      <c r="F9" s="253">
        <v>14</v>
      </c>
      <c r="G9" s="253">
        <v>26</v>
      </c>
      <c r="H9" s="253">
        <v>24</v>
      </c>
      <c r="I9" s="40"/>
    </row>
    <row r="10" spans="2:9" ht="30" customHeight="1" thickBot="1" x14ac:dyDescent="0.3">
      <c r="B10" s="320" t="s">
        <v>53</v>
      </c>
      <c r="C10" s="321" t="s">
        <v>20</v>
      </c>
      <c r="D10" s="445">
        <v>16</v>
      </c>
      <c r="E10" s="445">
        <v>22</v>
      </c>
      <c r="F10" s="321">
        <v>33</v>
      </c>
      <c r="G10" s="321">
        <v>25</v>
      </c>
      <c r="H10" s="321">
        <v>22</v>
      </c>
      <c r="I10" s="40"/>
    </row>
    <row r="11" spans="2:9" ht="30" customHeight="1" thickBot="1" x14ac:dyDescent="0.3">
      <c r="B11" s="447" t="s">
        <v>1</v>
      </c>
      <c r="C11" s="448" t="s">
        <v>20</v>
      </c>
      <c r="D11" s="448">
        <f t="shared" ref="D11:G11" si="0">SUM(D8:D10)</f>
        <v>37</v>
      </c>
      <c r="E11" s="448">
        <f t="shared" si="0"/>
        <v>70</v>
      </c>
      <c r="F11" s="448">
        <f t="shared" si="0"/>
        <v>66</v>
      </c>
      <c r="G11" s="448">
        <f t="shared" si="0"/>
        <v>78</v>
      </c>
      <c r="H11" s="448">
        <f t="shared" ref="H11" si="1">SUM(H8:H10)</f>
        <v>56</v>
      </c>
      <c r="I11" s="40"/>
    </row>
    <row r="12" spans="2:9" ht="30" customHeight="1" thickTop="1" x14ac:dyDescent="0.25">
      <c r="B12" s="311" t="s">
        <v>350</v>
      </c>
      <c r="C12" s="322">
        <v>138</v>
      </c>
      <c r="D12" s="323">
        <v>146</v>
      </c>
      <c r="E12" s="323">
        <v>208</v>
      </c>
      <c r="F12" s="324" t="s">
        <v>41</v>
      </c>
      <c r="G12" s="325">
        <v>240</v>
      </c>
      <c r="H12" s="325">
        <v>169</v>
      </c>
      <c r="I12" s="40"/>
    </row>
    <row r="13" spans="2:9" ht="30" customHeight="1" x14ac:dyDescent="0.25">
      <c r="B13" s="18" t="s">
        <v>18</v>
      </c>
      <c r="C13" s="149" t="s">
        <v>20</v>
      </c>
      <c r="D13" s="149">
        <f t="shared" ref="D13:G13" si="2">D11/D12</f>
        <v>0.25342465753424659</v>
      </c>
      <c r="E13" s="149">
        <f t="shared" si="2"/>
        <v>0.33653846153846156</v>
      </c>
      <c r="F13" s="149">
        <f t="shared" si="2"/>
        <v>0.3</v>
      </c>
      <c r="G13" s="19">
        <f t="shared" si="2"/>
        <v>0.32500000000000001</v>
      </c>
      <c r="H13" s="19">
        <f t="shared" ref="H13" si="3">H11/H12</f>
        <v>0.33136094674556216</v>
      </c>
      <c r="I13" s="40"/>
    </row>
    <row r="14" spans="2:9" ht="15.75" customHeight="1" x14ac:dyDescent="0.25">
      <c r="B14" s="131" t="s">
        <v>51</v>
      </c>
      <c r="I14" s="40"/>
    </row>
    <row r="15" spans="2:9" ht="15.75" customHeight="1" x14ac:dyDescent="0.25">
      <c r="B15" s="1" t="s">
        <v>356</v>
      </c>
    </row>
    <row r="16" spans="2:9" ht="15.75" customHeight="1" x14ac:dyDescent="0.25">
      <c r="B16" s="131"/>
    </row>
    <row r="17" spans="2:2" ht="15.75" customHeight="1" x14ac:dyDescent="0.25">
      <c r="B17" s="131"/>
    </row>
    <row r="18" spans="2:2" ht="15.75" customHeight="1" x14ac:dyDescent="0.25">
      <c r="B18" s="131"/>
    </row>
    <row r="19" spans="2:2" ht="15.75" customHeight="1" x14ac:dyDescent="0.25">
      <c r="B19" s="131"/>
    </row>
    <row r="20" spans="2:2" ht="15.75" customHeight="1" x14ac:dyDescent="0.25">
      <c r="B20" s="131"/>
    </row>
    <row r="21" spans="2:2" ht="15.75" customHeight="1" x14ac:dyDescent="0.25">
      <c r="B21" s="131"/>
    </row>
    <row r="22" spans="2:2" ht="15.75" customHeight="1" x14ac:dyDescent="0.25">
      <c r="B22" s="131"/>
    </row>
    <row r="23" spans="2:2" ht="15.75" customHeight="1" x14ac:dyDescent="0.25">
      <c r="B23" s="131"/>
    </row>
    <row r="24" spans="2:2" ht="15.75" customHeight="1" x14ac:dyDescent="0.25">
      <c r="B24" s="131"/>
    </row>
    <row r="25" spans="2:2" ht="15.75" customHeight="1" x14ac:dyDescent="0.25">
      <c r="B25" s="131"/>
    </row>
    <row r="26" spans="2:2" ht="15.75" customHeight="1" x14ac:dyDescent="0.25">
      <c r="B26" s="131"/>
    </row>
    <row r="27" spans="2:2" ht="15.75" customHeight="1" x14ac:dyDescent="0.25">
      <c r="B27" s="131"/>
    </row>
    <row r="28" spans="2:2" ht="15.75" customHeight="1" x14ac:dyDescent="0.25">
      <c r="B28" s="131"/>
    </row>
    <row r="29" spans="2:2" ht="15.75" customHeight="1" x14ac:dyDescent="0.25">
      <c r="B29" s="131"/>
    </row>
    <row r="30" spans="2:2" ht="15.75" customHeight="1" x14ac:dyDescent="0.25">
      <c r="B30" s="131"/>
    </row>
    <row r="31" spans="2:2" ht="15.75" customHeight="1" x14ac:dyDescent="0.25">
      <c r="B31" s="131"/>
    </row>
    <row r="32" spans="2:2" ht="15.75" customHeight="1" x14ac:dyDescent="0.25">
      <c r="B32" s="131"/>
    </row>
    <row r="33" spans="2:4" ht="15.75" customHeight="1" x14ac:dyDescent="0.25">
      <c r="B33" s="131"/>
    </row>
    <row r="34" spans="2:4" ht="15.75" customHeight="1" x14ac:dyDescent="0.25">
      <c r="B34" s="131"/>
    </row>
    <row r="35" spans="2:4" ht="15.75" customHeight="1" x14ac:dyDescent="0.25">
      <c r="B35" s="131"/>
      <c r="D35" t="s">
        <v>15</v>
      </c>
    </row>
    <row r="36" spans="2:4" ht="15.75" customHeight="1" x14ac:dyDescent="0.25">
      <c r="B36" s="131"/>
    </row>
    <row r="37" spans="2:4" ht="15.75" customHeight="1" x14ac:dyDescent="0.25">
      <c r="B37" s="131"/>
    </row>
    <row r="38" spans="2:4" ht="15.75" customHeight="1" x14ac:dyDescent="0.25">
      <c r="B38" s="131"/>
    </row>
    <row r="39" spans="2:4" ht="15.75" customHeight="1" x14ac:dyDescent="0.25">
      <c r="B39" s="131"/>
    </row>
    <row r="40" spans="2:4" ht="15.75" customHeight="1" x14ac:dyDescent="0.25">
      <c r="B40" s="131"/>
    </row>
    <row r="41" spans="2:4" ht="15.75" customHeight="1" x14ac:dyDescent="0.25">
      <c r="B41" s="131"/>
    </row>
    <row r="42" spans="2:4" ht="15.75" customHeight="1" x14ac:dyDescent="0.25">
      <c r="B42" s="131"/>
    </row>
  </sheetData>
  <mergeCells count="4">
    <mergeCell ref="B6:H6"/>
    <mergeCell ref="B4:H4"/>
    <mergeCell ref="B2:H2"/>
    <mergeCell ref="B3:H3"/>
  </mergeCells>
  <pageMargins left="0.7" right="0.7" top="0.75" bottom="0.75" header="0.3" footer="0.3"/>
  <ignoredErrors>
    <ignoredError sqref="D11:H11" formulaRange="1"/>
    <ignoredError sqref="F12" numberStoredAsText="1"/>
  </ignoredErrors>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2"/>
  <sheetViews>
    <sheetView showGridLines="0" workbookViewId="0">
      <selection activeCell="D21" sqref="D21"/>
    </sheetView>
  </sheetViews>
  <sheetFormatPr defaultRowHeight="15" x14ac:dyDescent="0.25"/>
  <cols>
    <col min="1" max="1" width="9.42578125" customWidth="1"/>
    <col min="2" max="2" width="10.85546875" customWidth="1"/>
    <col min="3" max="3" width="15.42578125" customWidth="1"/>
    <col min="4" max="4" width="19.140625" customWidth="1"/>
    <col min="5" max="5" width="16.28515625" customWidth="1"/>
    <col min="6" max="6" width="14" customWidth="1"/>
  </cols>
  <sheetData>
    <row r="2" spans="2:11" ht="15.75" customHeight="1" x14ac:dyDescent="0.25">
      <c r="B2" s="700" t="s">
        <v>565</v>
      </c>
      <c r="C2" s="700"/>
      <c r="D2" s="700"/>
      <c r="E2" s="700"/>
      <c r="F2" s="700"/>
    </row>
    <row r="3" spans="2:11" ht="25.5" customHeight="1" x14ac:dyDescent="0.25">
      <c r="B3" s="700" t="s">
        <v>488</v>
      </c>
      <c r="C3" s="700"/>
      <c r="D3" s="700"/>
      <c r="E3" s="700"/>
      <c r="F3" s="700"/>
    </row>
    <row r="4" spans="2:11" ht="23.25" customHeight="1" x14ac:dyDescent="0.25">
      <c r="B4" s="711" t="s">
        <v>567</v>
      </c>
      <c r="C4" s="711"/>
      <c r="D4" s="711"/>
      <c r="E4" s="711"/>
      <c r="F4" s="711"/>
    </row>
    <row r="5" spans="2:11" ht="9" customHeight="1" x14ac:dyDescent="0.25">
      <c r="B5" s="405"/>
      <c r="C5" s="405"/>
      <c r="D5" s="405"/>
      <c r="E5" s="405"/>
      <c r="F5" s="405"/>
    </row>
    <row r="6" spans="2:11" ht="30" customHeight="1" x14ac:dyDescent="0.25">
      <c r="B6" s="706" t="s">
        <v>299</v>
      </c>
      <c r="C6" s="707"/>
      <c r="D6" s="707"/>
      <c r="E6" s="707"/>
      <c r="F6" s="708"/>
    </row>
    <row r="7" spans="2:11" ht="30" customHeight="1" x14ac:dyDescent="0.25">
      <c r="B7" s="800" t="s">
        <v>7</v>
      </c>
      <c r="C7" s="820" t="s">
        <v>225</v>
      </c>
      <c r="D7" s="733"/>
      <c r="E7" s="821"/>
      <c r="F7" s="805" t="s">
        <v>66</v>
      </c>
    </row>
    <row r="8" spans="2:11" ht="30" customHeight="1" thickBot="1" x14ac:dyDescent="0.3">
      <c r="B8" s="801"/>
      <c r="C8" s="213" t="s">
        <v>223</v>
      </c>
      <c r="D8" s="214" t="s">
        <v>59</v>
      </c>
      <c r="E8" s="215" t="s">
        <v>224</v>
      </c>
      <c r="F8" s="720"/>
    </row>
    <row r="9" spans="2:11" ht="30" customHeight="1" thickTop="1" x14ac:dyDescent="0.25">
      <c r="B9" s="216">
        <v>2015</v>
      </c>
      <c r="C9" s="451" t="s">
        <v>20</v>
      </c>
      <c r="D9" s="386" t="s">
        <v>20</v>
      </c>
      <c r="E9" s="452" t="s">
        <v>20</v>
      </c>
      <c r="F9" s="217" t="s">
        <v>79</v>
      </c>
    </row>
    <row r="10" spans="2:11" ht="30" customHeight="1" x14ac:dyDescent="0.25">
      <c r="B10" s="14">
        <v>2016</v>
      </c>
      <c r="C10" s="226" t="s">
        <v>20</v>
      </c>
      <c r="D10" s="14" t="s">
        <v>20</v>
      </c>
      <c r="E10" s="227" t="s">
        <v>20</v>
      </c>
      <c r="F10" s="643" t="s">
        <v>750</v>
      </c>
    </row>
    <row r="11" spans="2:11" ht="30" customHeight="1" x14ac:dyDescent="0.25">
      <c r="B11" s="14">
        <v>2017</v>
      </c>
      <c r="C11" s="226" t="s">
        <v>20</v>
      </c>
      <c r="D11" s="14" t="s">
        <v>20</v>
      </c>
      <c r="E11" s="227" t="s">
        <v>20</v>
      </c>
      <c r="F11" s="643" t="s">
        <v>262</v>
      </c>
    </row>
    <row r="12" spans="2:11" ht="30" customHeight="1" x14ac:dyDescent="0.25">
      <c r="B12" s="14">
        <v>2018</v>
      </c>
      <c r="C12" s="226" t="s">
        <v>20</v>
      </c>
      <c r="D12" s="14" t="s">
        <v>20</v>
      </c>
      <c r="E12" s="227" t="s">
        <v>20</v>
      </c>
      <c r="F12" s="643" t="s">
        <v>263</v>
      </c>
    </row>
    <row r="13" spans="2:11" ht="30" customHeight="1" x14ac:dyDescent="0.25">
      <c r="B13" s="222">
        <v>2019</v>
      </c>
      <c r="C13" s="226" t="s">
        <v>20</v>
      </c>
      <c r="D13" s="14" t="s">
        <v>20</v>
      </c>
      <c r="E13" s="227" t="s">
        <v>20</v>
      </c>
      <c r="F13" s="643" t="s">
        <v>264</v>
      </c>
      <c r="J13" t="s">
        <v>15</v>
      </c>
    </row>
    <row r="14" spans="2:11" ht="30" customHeight="1" x14ac:dyDescent="0.25">
      <c r="B14" s="222">
        <v>2020</v>
      </c>
      <c r="C14" s="226">
        <v>12</v>
      </c>
      <c r="D14" s="644">
        <v>33</v>
      </c>
      <c r="E14" s="227">
        <v>11</v>
      </c>
      <c r="F14" s="643" t="s">
        <v>370</v>
      </c>
    </row>
    <row r="15" spans="2:11" ht="15.75" customHeight="1" x14ac:dyDescent="0.25">
      <c r="B15" s="131" t="s">
        <v>51</v>
      </c>
      <c r="F15" s="157"/>
      <c r="G15" s="3"/>
      <c r="K15" t="s">
        <v>15</v>
      </c>
    </row>
    <row r="16" spans="2:11" ht="15.75" customHeight="1" x14ac:dyDescent="0.25">
      <c r="B16" s="1" t="s">
        <v>356</v>
      </c>
      <c r="F16" s="157"/>
      <c r="G16" s="3"/>
    </row>
    <row r="17" spans="4:7" ht="15.75" customHeight="1" x14ac:dyDescent="0.25">
      <c r="F17" s="157"/>
      <c r="G17" s="3"/>
    </row>
    <row r="18" spans="4:7" ht="15.75" customHeight="1" x14ac:dyDescent="0.25">
      <c r="F18" s="157"/>
      <c r="G18" s="3"/>
    </row>
    <row r="19" spans="4:7" ht="15.75" customHeight="1" x14ac:dyDescent="0.25">
      <c r="F19" s="157"/>
      <c r="G19" s="3"/>
    </row>
    <row r="20" spans="4:7" ht="15.75" customHeight="1" x14ac:dyDescent="0.25">
      <c r="F20" s="157"/>
      <c r="G20" s="3"/>
    </row>
    <row r="21" spans="4:7" ht="15.75" customHeight="1" x14ac:dyDescent="0.25">
      <c r="D21" t="s">
        <v>15</v>
      </c>
      <c r="F21" s="157"/>
      <c r="G21" s="3"/>
    </row>
    <row r="22" spans="4:7" ht="15.75" customHeight="1" x14ac:dyDescent="0.25">
      <c r="F22" s="157"/>
      <c r="G22" s="3"/>
    </row>
    <row r="23" spans="4:7" ht="15.75" customHeight="1" x14ac:dyDescent="0.25">
      <c r="F23" s="157"/>
      <c r="G23" s="3"/>
    </row>
    <row r="24" spans="4:7" ht="15.75" customHeight="1" x14ac:dyDescent="0.25">
      <c r="F24" s="157"/>
      <c r="G24" s="3"/>
    </row>
    <row r="25" spans="4:7" ht="15.75" customHeight="1" x14ac:dyDescent="0.25">
      <c r="F25" s="157"/>
      <c r="G25" s="3"/>
    </row>
    <row r="26" spans="4:7" ht="15.75" customHeight="1" x14ac:dyDescent="0.25">
      <c r="F26" s="157"/>
      <c r="G26" s="3"/>
    </row>
    <row r="27" spans="4:7" ht="15.75" customHeight="1" x14ac:dyDescent="0.25">
      <c r="F27" s="157"/>
      <c r="G27" s="3"/>
    </row>
    <row r="28" spans="4:7" ht="15.75" customHeight="1" x14ac:dyDescent="0.25">
      <c r="F28" s="157"/>
      <c r="G28" s="3"/>
    </row>
    <row r="29" spans="4:7" ht="15.75" customHeight="1" x14ac:dyDescent="0.25">
      <c r="F29" s="157"/>
      <c r="G29" s="3"/>
    </row>
    <row r="30" spans="4:7" ht="15.75" customHeight="1" x14ac:dyDescent="0.25">
      <c r="F30" s="157"/>
      <c r="G30" s="3"/>
    </row>
    <row r="31" spans="4:7" ht="15.75" customHeight="1" x14ac:dyDescent="0.25">
      <c r="F31" s="157"/>
      <c r="G31" s="3"/>
    </row>
    <row r="32" spans="4:7" ht="15.75" customHeight="1" x14ac:dyDescent="0.25">
      <c r="F32" s="157"/>
      <c r="G32" s="3"/>
    </row>
  </sheetData>
  <mergeCells count="7">
    <mergeCell ref="B6:F6"/>
    <mergeCell ref="B7:B8"/>
    <mergeCell ref="C7:E7"/>
    <mergeCell ref="F7:F8"/>
    <mergeCell ref="B2:F2"/>
    <mergeCell ref="B4:F4"/>
    <mergeCell ref="B3:F3"/>
  </mergeCells>
  <pageMargins left="0.7" right="0.7" top="0.75" bottom="0.75" header="0.3" footer="0.3"/>
  <pageSetup paperSize="9" orientation="portrait" horizontalDpi="300" verticalDpi="300" r:id="rId1"/>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2"/>
  <sheetViews>
    <sheetView showGridLines="0" workbookViewId="0"/>
  </sheetViews>
  <sheetFormatPr defaultRowHeight="15" x14ac:dyDescent="0.25"/>
  <cols>
    <col min="1" max="1" width="9.5703125" customWidth="1"/>
    <col min="2" max="2" width="7.85546875" customWidth="1"/>
    <col min="3" max="3" width="6.5703125" customWidth="1"/>
    <col min="4" max="4" width="8" customWidth="1"/>
    <col min="5" max="5" width="8.28515625" customWidth="1"/>
    <col min="6" max="6" width="8.5703125" customWidth="1"/>
    <col min="7" max="7" width="12" customWidth="1"/>
    <col min="8" max="8" width="9.28515625" customWidth="1"/>
    <col min="9" max="9" width="6.85546875" customWidth="1"/>
    <col min="11" max="11" width="10" customWidth="1"/>
    <col min="12" max="12" width="9.7109375" customWidth="1"/>
    <col min="13" max="13" width="12.5703125" customWidth="1"/>
    <col min="14" max="14" width="9.85546875" customWidth="1"/>
  </cols>
  <sheetData>
    <row r="1" spans="2:13" ht="15.75" customHeight="1" x14ac:dyDescent="0.25"/>
    <row r="2" spans="2:13" ht="15.75" customHeight="1" x14ac:dyDescent="0.25">
      <c r="B2" s="824" t="s">
        <v>565</v>
      </c>
      <c r="C2" s="824"/>
      <c r="D2" s="824"/>
      <c r="E2" s="824"/>
      <c r="F2" s="824"/>
      <c r="G2" s="824"/>
      <c r="H2" s="824"/>
      <c r="I2" s="824"/>
      <c r="J2" s="824"/>
      <c r="K2" s="824"/>
      <c r="L2" s="824"/>
      <c r="M2" s="824"/>
    </row>
    <row r="3" spans="2:13" ht="20.25" customHeight="1" x14ac:dyDescent="0.25">
      <c r="B3" s="824" t="s">
        <v>488</v>
      </c>
      <c r="C3" s="824"/>
      <c r="D3" s="824"/>
      <c r="E3" s="824"/>
      <c r="F3" s="824"/>
      <c r="G3" s="824"/>
      <c r="H3" s="824"/>
      <c r="I3" s="824"/>
      <c r="J3" s="824"/>
      <c r="K3" s="824"/>
      <c r="L3" s="824"/>
      <c r="M3" s="824"/>
    </row>
    <row r="4" spans="2:13" ht="15.75" customHeight="1" x14ac:dyDescent="0.25">
      <c r="B4" s="806" t="s">
        <v>566</v>
      </c>
      <c r="C4" s="806"/>
      <c r="D4" s="806"/>
      <c r="E4" s="806"/>
      <c r="F4" s="806"/>
      <c r="G4" s="806"/>
      <c r="H4" s="806"/>
      <c r="I4" s="806"/>
      <c r="J4" s="806"/>
      <c r="K4" s="806"/>
      <c r="L4" s="806"/>
      <c r="M4" s="806"/>
    </row>
    <row r="5" spans="2:13" ht="8.25" customHeight="1" x14ac:dyDescent="0.25">
      <c r="B5" s="404"/>
      <c r="C5" s="404"/>
      <c r="D5" s="404"/>
      <c r="E5" s="404"/>
      <c r="F5" s="404"/>
      <c r="G5" s="404"/>
      <c r="H5" s="404"/>
      <c r="I5" s="404"/>
      <c r="J5" s="404"/>
      <c r="K5" s="404"/>
      <c r="L5" s="404"/>
      <c r="M5" s="404"/>
    </row>
    <row r="6" spans="2:13" ht="30" customHeight="1" x14ac:dyDescent="0.25">
      <c r="B6" s="706" t="s">
        <v>299</v>
      </c>
      <c r="C6" s="707"/>
      <c r="D6" s="707"/>
      <c r="E6" s="707"/>
      <c r="F6" s="707"/>
      <c r="G6" s="707"/>
      <c r="H6" s="707"/>
      <c r="I6" s="707"/>
      <c r="J6" s="707"/>
      <c r="K6" s="707"/>
      <c r="L6" s="707"/>
      <c r="M6" s="708"/>
    </row>
    <row r="7" spans="2:13" ht="30" customHeight="1" x14ac:dyDescent="0.25">
      <c r="B7" s="827" t="s">
        <v>7</v>
      </c>
      <c r="C7" s="829" t="s">
        <v>253</v>
      </c>
      <c r="D7" s="830"/>
      <c r="E7" s="830"/>
      <c r="F7" s="830"/>
      <c r="G7" s="830"/>
      <c r="H7" s="831"/>
      <c r="I7" s="829" t="s">
        <v>258</v>
      </c>
      <c r="J7" s="830"/>
      <c r="K7" s="830"/>
      <c r="L7" s="831"/>
      <c r="M7" s="825" t="s">
        <v>66</v>
      </c>
    </row>
    <row r="8" spans="2:13" ht="51.75" customHeight="1" thickBot="1" x14ac:dyDescent="0.3">
      <c r="B8" s="828"/>
      <c r="C8" s="467" t="s">
        <v>266</v>
      </c>
      <c r="D8" s="214" t="s">
        <v>254</v>
      </c>
      <c r="E8" s="468" t="s">
        <v>255</v>
      </c>
      <c r="F8" s="468" t="s">
        <v>256</v>
      </c>
      <c r="G8" s="468" t="s">
        <v>371</v>
      </c>
      <c r="H8" s="469" t="s">
        <v>257</v>
      </c>
      <c r="I8" s="411" t="s">
        <v>266</v>
      </c>
      <c r="J8" s="214" t="s">
        <v>259</v>
      </c>
      <c r="K8" s="214" t="s">
        <v>260</v>
      </c>
      <c r="L8" s="215" t="s">
        <v>261</v>
      </c>
      <c r="M8" s="826"/>
    </row>
    <row r="9" spans="2:13" ht="30" customHeight="1" thickTop="1" x14ac:dyDescent="0.25">
      <c r="B9" s="470">
        <v>2015</v>
      </c>
      <c r="C9" s="471" t="s">
        <v>20</v>
      </c>
      <c r="D9" s="472" t="s">
        <v>20</v>
      </c>
      <c r="E9" s="473" t="s">
        <v>20</v>
      </c>
      <c r="F9" s="473" t="s">
        <v>20</v>
      </c>
      <c r="G9" s="473" t="s">
        <v>20</v>
      </c>
      <c r="H9" s="474" t="s">
        <v>20</v>
      </c>
      <c r="I9" s="475" t="s">
        <v>20</v>
      </c>
      <c r="J9" s="216" t="s">
        <v>20</v>
      </c>
      <c r="K9" s="476" t="s">
        <v>20</v>
      </c>
      <c r="L9" s="225" t="s">
        <v>20</v>
      </c>
      <c r="M9" s="280" t="s">
        <v>267</v>
      </c>
    </row>
    <row r="10" spans="2:13" ht="30" customHeight="1" x14ac:dyDescent="0.25">
      <c r="B10" s="477">
        <v>2016</v>
      </c>
      <c r="C10" s="478">
        <v>24</v>
      </c>
      <c r="D10" s="14">
        <v>12</v>
      </c>
      <c r="E10" s="281">
        <v>2</v>
      </c>
      <c r="F10" s="281">
        <v>17</v>
      </c>
      <c r="G10" s="281">
        <v>5</v>
      </c>
      <c r="H10" s="479">
        <v>1</v>
      </c>
      <c r="I10" s="480">
        <v>30</v>
      </c>
      <c r="J10" s="14">
        <v>16</v>
      </c>
      <c r="K10" s="477">
        <v>17</v>
      </c>
      <c r="L10" s="227">
        <v>16</v>
      </c>
      <c r="M10" s="281" t="s">
        <v>265</v>
      </c>
    </row>
    <row r="11" spans="2:13" ht="30" customHeight="1" x14ac:dyDescent="0.25">
      <c r="B11" s="477">
        <v>2017</v>
      </c>
      <c r="C11" s="481">
        <v>37</v>
      </c>
      <c r="D11" s="228">
        <v>17</v>
      </c>
      <c r="E11" s="205">
        <v>11</v>
      </c>
      <c r="F11" s="205">
        <v>23</v>
      </c>
      <c r="G11" s="205">
        <v>7</v>
      </c>
      <c r="H11" s="206">
        <v>0</v>
      </c>
      <c r="I11" s="482">
        <v>47</v>
      </c>
      <c r="J11" s="228">
        <v>18</v>
      </c>
      <c r="K11" s="483">
        <v>26</v>
      </c>
      <c r="L11" s="229">
        <v>26</v>
      </c>
      <c r="M11" s="281" t="s">
        <v>262</v>
      </c>
    </row>
    <row r="12" spans="2:13" ht="30" customHeight="1" x14ac:dyDescent="0.25">
      <c r="B12" s="477">
        <v>2018</v>
      </c>
      <c r="C12" s="481">
        <v>24</v>
      </c>
      <c r="D12" s="220">
        <v>9</v>
      </c>
      <c r="E12" s="484">
        <v>8</v>
      </c>
      <c r="F12" s="484">
        <v>9</v>
      </c>
      <c r="G12" s="484">
        <v>10</v>
      </c>
      <c r="H12" s="485">
        <v>15</v>
      </c>
      <c r="I12" s="482">
        <v>38</v>
      </c>
      <c r="J12" s="220">
        <v>16</v>
      </c>
      <c r="K12" s="486">
        <v>41</v>
      </c>
      <c r="L12" s="221">
        <v>20</v>
      </c>
      <c r="M12" s="281" t="s">
        <v>263</v>
      </c>
    </row>
    <row r="13" spans="2:13" ht="30" customHeight="1" x14ac:dyDescent="0.25">
      <c r="B13" s="487">
        <v>2019</v>
      </c>
      <c r="C13" s="488">
        <v>32</v>
      </c>
      <c r="D13" s="489">
        <v>7</v>
      </c>
      <c r="E13" s="461">
        <v>12</v>
      </c>
      <c r="F13" s="461">
        <v>20</v>
      </c>
      <c r="G13" s="461">
        <v>17</v>
      </c>
      <c r="H13" s="490">
        <v>10</v>
      </c>
      <c r="I13" s="481">
        <v>57</v>
      </c>
      <c r="J13" s="220">
        <v>19</v>
      </c>
      <c r="K13" s="486">
        <v>48</v>
      </c>
      <c r="L13" s="221">
        <v>21</v>
      </c>
      <c r="M13" s="281" t="s">
        <v>264</v>
      </c>
    </row>
    <row r="14" spans="2:13" ht="30" customHeight="1" x14ac:dyDescent="0.25">
      <c r="B14" s="487">
        <v>2020</v>
      </c>
      <c r="C14" s="488">
        <v>25</v>
      </c>
      <c r="D14" s="489">
        <v>13</v>
      </c>
      <c r="E14" s="461">
        <v>8</v>
      </c>
      <c r="F14" s="461">
        <v>16</v>
      </c>
      <c r="G14" s="461">
        <v>10</v>
      </c>
      <c r="H14" s="490">
        <v>9</v>
      </c>
      <c r="I14" s="481">
        <v>45</v>
      </c>
      <c r="J14" s="220">
        <v>14</v>
      </c>
      <c r="K14" s="486">
        <v>21</v>
      </c>
      <c r="L14" s="221">
        <v>34</v>
      </c>
      <c r="M14" s="281" t="s">
        <v>370</v>
      </c>
    </row>
    <row r="15" spans="2:13" ht="15.75" customHeight="1" x14ac:dyDescent="0.25">
      <c r="B15" s="131" t="s">
        <v>51</v>
      </c>
    </row>
    <row r="16" spans="2:13" ht="15.75" customHeight="1" x14ac:dyDescent="0.25">
      <c r="B16" s="1" t="s">
        <v>356</v>
      </c>
    </row>
    <row r="17" spans="13:13" ht="15.75" customHeight="1" x14ac:dyDescent="0.25"/>
    <row r="18" spans="13:13" ht="15.75" customHeight="1" x14ac:dyDescent="0.25"/>
    <row r="19" spans="13:13" ht="15.75" customHeight="1" x14ac:dyDescent="0.25">
      <c r="M19" t="s">
        <v>15</v>
      </c>
    </row>
    <row r="20" spans="13:13" ht="15.75" customHeight="1" x14ac:dyDescent="0.25"/>
    <row r="21" spans="13:13" ht="15.75" customHeight="1" x14ac:dyDescent="0.25"/>
    <row r="22" spans="13:13" ht="15.75" customHeight="1" x14ac:dyDescent="0.25"/>
    <row r="23" spans="13:13" ht="15.75" customHeight="1" x14ac:dyDescent="0.25"/>
    <row r="24" spans="13:13" ht="15.75" customHeight="1" x14ac:dyDescent="0.25"/>
    <row r="25" spans="13:13" ht="15.75" customHeight="1" x14ac:dyDescent="0.25"/>
    <row r="26" spans="13:13" ht="15.75" customHeight="1" x14ac:dyDescent="0.25"/>
    <row r="27" spans="13:13" ht="15.75" customHeight="1" x14ac:dyDescent="0.25"/>
    <row r="28" spans="13:13" ht="15.75" customHeight="1" x14ac:dyDescent="0.25"/>
    <row r="29" spans="13:13" ht="15.75" customHeight="1" x14ac:dyDescent="0.25"/>
    <row r="30" spans="13:13" ht="15.75" customHeight="1" x14ac:dyDescent="0.25"/>
    <row r="31" spans="13:13" ht="15.75" customHeight="1" x14ac:dyDescent="0.25"/>
    <row r="32" spans="13:1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sheetData>
  <mergeCells count="8">
    <mergeCell ref="B2:M2"/>
    <mergeCell ref="B4:M4"/>
    <mergeCell ref="M7:M8"/>
    <mergeCell ref="B6:M6"/>
    <mergeCell ref="B7:B8"/>
    <mergeCell ref="C7:H7"/>
    <mergeCell ref="I7:L7"/>
    <mergeCell ref="B3:M3"/>
  </mergeCells>
  <pageMargins left="0.7" right="0.7" top="0.75" bottom="0.75" header="0.3" footer="0.3"/>
  <pageSetup paperSize="9" orientation="portrait" horizontalDpi="300" verticalDpi="300" r:id="rId1"/>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3"/>
  <sheetViews>
    <sheetView workbookViewId="0"/>
  </sheetViews>
  <sheetFormatPr defaultRowHeight="15" x14ac:dyDescent="0.25"/>
  <cols>
    <col min="1" max="1" width="2.85546875" customWidth="1"/>
    <col min="2" max="2" width="99.7109375" customWidth="1"/>
  </cols>
  <sheetData>
    <row r="2" spans="2:2" x14ac:dyDescent="0.25">
      <c r="B2" s="836" t="s">
        <v>819</v>
      </c>
    </row>
    <row r="4" spans="2:2" x14ac:dyDescent="0.25">
      <c r="B4" s="837" t="s">
        <v>820</v>
      </c>
    </row>
    <row r="5" spans="2:2" ht="30" x14ac:dyDescent="0.25">
      <c r="B5" s="837" t="s">
        <v>821</v>
      </c>
    </row>
    <row r="6" spans="2:2" ht="60" x14ac:dyDescent="0.25">
      <c r="B6" s="837" t="s">
        <v>822</v>
      </c>
    </row>
    <row r="7" spans="2:2" ht="30" x14ac:dyDescent="0.25">
      <c r="B7" s="837" t="s">
        <v>823</v>
      </c>
    </row>
    <row r="8" spans="2:2" ht="90" x14ac:dyDescent="0.25">
      <c r="B8" s="837" t="s">
        <v>824</v>
      </c>
    </row>
    <row r="9" spans="2:2" ht="60" x14ac:dyDescent="0.25">
      <c r="B9" s="837" t="s">
        <v>825</v>
      </c>
    </row>
    <row r="10" spans="2:2" ht="105" x14ac:dyDescent="0.25">
      <c r="B10" s="837" t="s">
        <v>826</v>
      </c>
    </row>
    <row r="11" spans="2:2" ht="75" x14ac:dyDescent="0.25">
      <c r="B11" s="837" t="s">
        <v>827</v>
      </c>
    </row>
    <row r="12" spans="2:2" ht="30" x14ac:dyDescent="0.25">
      <c r="B12" s="837" t="s">
        <v>828</v>
      </c>
    </row>
    <row r="13" spans="2:2" x14ac:dyDescent="0.25">
      <c r="B13" s="837" t="s">
        <v>829</v>
      </c>
    </row>
    <row r="14" spans="2:2" x14ac:dyDescent="0.25">
      <c r="B14" s="837" t="s">
        <v>830</v>
      </c>
    </row>
    <row r="15" spans="2:2" ht="60" x14ac:dyDescent="0.25">
      <c r="B15" s="837" t="s">
        <v>831</v>
      </c>
    </row>
    <row r="16" spans="2:2" ht="60" x14ac:dyDescent="0.25">
      <c r="B16" s="837" t="s">
        <v>832</v>
      </c>
    </row>
    <row r="17" spans="2:2" ht="45" x14ac:dyDescent="0.25">
      <c r="B17" s="837" t="s">
        <v>833</v>
      </c>
    </row>
    <row r="18" spans="2:2" ht="45" x14ac:dyDescent="0.25">
      <c r="B18" s="837" t="s">
        <v>834</v>
      </c>
    </row>
    <row r="19" spans="2:2" ht="45" x14ac:dyDescent="0.25">
      <c r="B19" s="837" t="s">
        <v>835</v>
      </c>
    </row>
    <row r="20" spans="2:2" ht="75" x14ac:dyDescent="0.25">
      <c r="B20" s="837" t="s">
        <v>836</v>
      </c>
    </row>
    <row r="21" spans="2:2" ht="30" x14ac:dyDescent="0.25">
      <c r="B21" s="837" t="s">
        <v>849</v>
      </c>
    </row>
    <row r="22" spans="2:2" ht="75" x14ac:dyDescent="0.25">
      <c r="B22" s="837" t="s">
        <v>837</v>
      </c>
    </row>
    <row r="23" spans="2:2" ht="75" x14ac:dyDescent="0.25">
      <c r="B23" s="837" t="s">
        <v>838</v>
      </c>
    </row>
    <row r="24" spans="2:2" ht="60" x14ac:dyDescent="0.25">
      <c r="B24" s="837" t="s">
        <v>839</v>
      </c>
    </row>
    <row r="25" spans="2:2" ht="30" x14ac:dyDescent="0.25">
      <c r="B25" s="837" t="s">
        <v>840</v>
      </c>
    </row>
    <row r="26" spans="2:2" x14ac:dyDescent="0.25">
      <c r="B26" s="837" t="s">
        <v>841</v>
      </c>
    </row>
    <row r="27" spans="2:2" ht="30" x14ac:dyDescent="0.25">
      <c r="B27" s="837" t="s">
        <v>842</v>
      </c>
    </row>
    <row r="28" spans="2:2" ht="60" x14ac:dyDescent="0.25">
      <c r="B28" s="837" t="s">
        <v>843</v>
      </c>
    </row>
    <row r="29" spans="2:2" ht="60" x14ac:dyDescent="0.25">
      <c r="B29" s="837" t="s">
        <v>844</v>
      </c>
    </row>
    <row r="30" spans="2:2" ht="30" x14ac:dyDescent="0.25">
      <c r="B30" s="837" t="s">
        <v>845</v>
      </c>
    </row>
    <row r="31" spans="2:2" x14ac:dyDescent="0.25">
      <c r="B31" s="837" t="s">
        <v>846</v>
      </c>
    </row>
    <row r="32" spans="2:2" ht="120" x14ac:dyDescent="0.25">
      <c r="B32" s="837" t="s">
        <v>847</v>
      </c>
    </row>
    <row r="33" spans="2:2" ht="105" x14ac:dyDescent="0.25">
      <c r="B33" s="837" t="s">
        <v>848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98</vt:i4>
      </vt:variant>
      <vt:variant>
        <vt:lpstr>Intervalos com nome</vt:lpstr>
      </vt:variant>
      <vt:variant>
        <vt:i4>1</vt:i4>
      </vt:variant>
    </vt:vector>
  </HeadingPairs>
  <TitlesOfParts>
    <vt:vector size="99" baseType="lpstr">
      <vt:lpstr>indice</vt:lpstr>
      <vt:lpstr>Ficha Técnica</vt:lpstr>
      <vt:lpstr>Nota Enquadr.</vt:lpstr>
      <vt:lpstr>Q.1.1.1.1</vt:lpstr>
      <vt:lpstr>Q.1.1.1.2</vt:lpstr>
      <vt:lpstr>Q.1.1.1.3</vt:lpstr>
      <vt:lpstr>Q.1.1.1.4</vt:lpstr>
      <vt:lpstr>Q.2.1.1.1</vt:lpstr>
      <vt:lpstr>Q.2.2.1.1</vt:lpstr>
      <vt:lpstr>Q.2.2.2.1</vt:lpstr>
      <vt:lpstr>Q.2.2.2.2</vt:lpstr>
      <vt:lpstr>Q.2.2.3.1</vt:lpstr>
      <vt:lpstr>Q.2.2.3.2</vt:lpstr>
      <vt:lpstr>Q.2.2.3.3</vt:lpstr>
      <vt:lpstr>Q.2.2.3.4</vt:lpstr>
      <vt:lpstr>Q.2.2.4.1</vt:lpstr>
      <vt:lpstr>Q.2.2.4.2</vt:lpstr>
      <vt:lpstr>Q.2.2.4.3</vt:lpstr>
      <vt:lpstr>Q.2.2.4.4</vt:lpstr>
      <vt:lpstr>Q.2.2.4.5</vt:lpstr>
      <vt:lpstr>Q.2.3.1.1</vt:lpstr>
      <vt:lpstr>Q.2.3.1.2</vt:lpstr>
      <vt:lpstr>Q.2.3.1.3</vt:lpstr>
      <vt:lpstr>Q.2.3.1.4</vt:lpstr>
      <vt:lpstr>Q.2.3.1.5</vt:lpstr>
      <vt:lpstr>Q.2.3.2.1</vt:lpstr>
      <vt:lpstr>Q.2.3.2.2</vt:lpstr>
      <vt:lpstr>Q.2.3.2.3</vt:lpstr>
      <vt:lpstr>Q.2.3.2.4</vt:lpstr>
      <vt:lpstr>Q.2.3.3.1</vt:lpstr>
      <vt:lpstr>Q.2.3.3.2</vt:lpstr>
      <vt:lpstr>Q.2.3.3.3</vt:lpstr>
      <vt:lpstr>Q.2.3.3.4</vt:lpstr>
      <vt:lpstr>Q.2.3.4.1</vt:lpstr>
      <vt:lpstr>Q.2.3.4.2</vt:lpstr>
      <vt:lpstr>Q.2.3.5.1</vt:lpstr>
      <vt:lpstr>Q.2.3.5.2</vt:lpstr>
      <vt:lpstr>Q.2.3.5.3</vt:lpstr>
      <vt:lpstr>Q.2.3.6.1</vt:lpstr>
      <vt:lpstr>Q.2.3.6.2</vt:lpstr>
      <vt:lpstr>Q.2.3.6.3</vt:lpstr>
      <vt:lpstr>Q.2.3.6.4</vt:lpstr>
      <vt:lpstr>Q.2.3.7.1</vt:lpstr>
      <vt:lpstr>Q.2.3.7.2</vt:lpstr>
      <vt:lpstr>Q.2.3.7.3</vt:lpstr>
      <vt:lpstr>Q.2.3.8.1</vt:lpstr>
      <vt:lpstr>Q.2.3.8.2</vt:lpstr>
      <vt:lpstr>Q.2.3.8.3</vt:lpstr>
      <vt:lpstr>Q.2.3.9.1</vt:lpstr>
      <vt:lpstr>Q.2.3.9.2</vt:lpstr>
      <vt:lpstr>Q.2.3.9.3</vt:lpstr>
      <vt:lpstr>Q.2.3.9.4</vt:lpstr>
      <vt:lpstr>Q.2.4.1.1</vt:lpstr>
      <vt:lpstr>Q.2.4.1.2</vt:lpstr>
      <vt:lpstr>Q.2.4.1.3</vt:lpstr>
      <vt:lpstr>Q.2.4.1.4</vt:lpstr>
      <vt:lpstr>Q.2.4.2.1</vt:lpstr>
      <vt:lpstr>Q.2.4.2.2</vt:lpstr>
      <vt:lpstr>Q.2.4.2.3</vt:lpstr>
      <vt:lpstr>Q.2.4.3.1</vt:lpstr>
      <vt:lpstr>Q.2.5.1.1</vt:lpstr>
      <vt:lpstr>Q.2.5.1.2</vt:lpstr>
      <vt:lpstr>Q.2.5.1.3</vt:lpstr>
      <vt:lpstr>Q.2.5.1.4</vt:lpstr>
      <vt:lpstr>Q.2.6.1.1</vt:lpstr>
      <vt:lpstr>Q.2.6.1.2</vt:lpstr>
      <vt:lpstr>Q.2.6.1.3</vt:lpstr>
      <vt:lpstr>Q.2.6.2.1</vt:lpstr>
      <vt:lpstr>Q.2.6.2.2</vt:lpstr>
      <vt:lpstr>Q.2.6.3.1</vt:lpstr>
      <vt:lpstr>Q.2.6.3.2</vt:lpstr>
      <vt:lpstr>Q.2.6.4.1</vt:lpstr>
      <vt:lpstr>Q.2.7.1.1</vt:lpstr>
      <vt:lpstr>Q.2.7.1.2</vt:lpstr>
      <vt:lpstr>Q.2.7.1.3</vt:lpstr>
      <vt:lpstr>Q.2.7.2.1</vt:lpstr>
      <vt:lpstr>Q.2.7.2.2</vt:lpstr>
      <vt:lpstr>Q.2.7.2.3</vt:lpstr>
      <vt:lpstr>Q.2.7.3.1</vt:lpstr>
      <vt:lpstr>Q.2.7.3.2</vt:lpstr>
      <vt:lpstr>Q.2.7.3.3</vt:lpstr>
      <vt:lpstr>Q.2.7.4.1</vt:lpstr>
      <vt:lpstr>Q.2.7.4.2</vt:lpstr>
      <vt:lpstr>Q.2.7.4.3</vt:lpstr>
      <vt:lpstr>Q.2.8.1.1</vt:lpstr>
      <vt:lpstr>Q.2.8.1.2</vt:lpstr>
      <vt:lpstr>Q.2.8.1.3</vt:lpstr>
      <vt:lpstr>Q.2.8.2.1</vt:lpstr>
      <vt:lpstr>Q.2.8.2.2</vt:lpstr>
      <vt:lpstr>Q.2.8.2.3</vt:lpstr>
      <vt:lpstr>Q.2.9.1.1</vt:lpstr>
      <vt:lpstr>Q.2.9.1.2</vt:lpstr>
      <vt:lpstr>Q.2.9.1.3</vt:lpstr>
      <vt:lpstr>Q.2.10.1.1</vt:lpstr>
      <vt:lpstr>Q.2.10.1.2</vt:lpstr>
      <vt:lpstr>Q.2.10.1.3</vt:lpstr>
      <vt:lpstr>Q.2.10.1.4</vt:lpstr>
      <vt:lpstr>Glossário</vt:lpstr>
      <vt:lpstr>'Nota Enquadr.'!_ftnref1</vt:lpstr>
    </vt:vector>
  </TitlesOfParts>
  <Company>II, IP - 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Carla.P.Rodrigues</dc:creator>
  <cp:lastModifiedBy>Manuel Luis Ferreira Martins Alves</cp:lastModifiedBy>
  <cp:lastPrinted>2021-10-13T10:05:47Z</cp:lastPrinted>
  <dcterms:created xsi:type="dcterms:W3CDTF">2016-02-24T10:24:04Z</dcterms:created>
  <dcterms:modified xsi:type="dcterms:W3CDTF">2022-02-09T14:06:24Z</dcterms:modified>
</cp:coreProperties>
</file>